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Excel Training\"/>
    </mc:Choice>
  </mc:AlternateContent>
  <bookViews>
    <workbookView xWindow="192" yWindow="156" windowWidth="15600" windowHeight="6888" tabRatio="869"/>
  </bookViews>
  <sheets>
    <sheet name="Reminders" sheetId="1" r:id="rId1"/>
    <sheet name="Formulas" sheetId="2" r:id="rId2"/>
    <sheet name="Tables - Expenses Time" sheetId="11" r:id="rId3"/>
    <sheet name="Tables - Fixed Assets" sheetId="12" r:id="rId4"/>
    <sheet name="Subtotals - Fixed Assets" sheetId="14" r:id="rId5"/>
    <sheet name="SUMPRODUCT" sheetId="17" r:id="rId6"/>
    <sheet name="SUMPRODUCT and SUMIFS" sheetId="7" r:id="rId7"/>
    <sheet name="VLOOKUP BASICS" sheetId="18" r:id="rId8"/>
    <sheet name="VLOOKUP - Fixed Assets" sheetId="13" r:id="rId9"/>
    <sheet name="VLOOKUP - RATES" sheetId="9" r:id="rId10"/>
    <sheet name="VLOOKUP &amp; MATCH" sheetId="10" r:id="rId11"/>
    <sheet name="VLOOKUP Example" sheetId="19" r:id="rId12"/>
  </sheets>
  <externalReferences>
    <externalReference r:id="rId13"/>
  </externalReferences>
  <definedNames>
    <definedName name="_xlnm._FilterDatabase" localSheetId="4" hidden="1">'Subtotals - Fixed Assets'!$A$1:$A$172</definedName>
    <definedName name="_xlnm._FilterDatabase" localSheetId="3" hidden="1">'Tables - Fixed Assets'!$A$1:$A$172</definedName>
    <definedName name="_xlnm._FilterDatabase" localSheetId="8" hidden="1">'VLOOKUP - Fixed Assets'!$A$1:$A$172</definedName>
    <definedName name="_xlnm.Extract" localSheetId="4">'Subtotals - Fixed Assets'!#REF!</definedName>
    <definedName name="_xlnm.Extract" localSheetId="3">'Tables - Fixed Assets'!#REF!</definedName>
    <definedName name="_xlnm.Extract" localSheetId="8">'VLOOKUP - Fixed Assets'!#REF!</definedName>
    <definedName name="InvoiceDateAN">'[1](18an)'!$A$4:$A$15</definedName>
    <definedName name="_xlnm.Print_Area" localSheetId="10">'VLOOKUP &amp; MATCH'!$A$1:$M$12</definedName>
    <definedName name="RevenueAN">'[1](18an)'!$F$8</definedName>
    <definedName name="TotalExpensesAN">'[1](18an)'!$G$8</definedName>
    <definedName name="UnitsAN">'[1](18an)'!$B$4:$B$15</definedName>
  </definedNames>
  <calcPr calcId="152511"/>
</workbook>
</file>

<file path=xl/calcChain.xml><?xml version="1.0" encoding="utf-8"?>
<calcChain xmlns="http://schemas.openxmlformats.org/spreadsheetml/2006/main">
  <c r="B9" i="19" l="1"/>
  <c r="A9" i="19" s="1"/>
  <c r="B8" i="19"/>
  <c r="A8" i="19" s="1"/>
  <c r="B7" i="19"/>
  <c r="A7" i="19" s="1"/>
  <c r="B6" i="19"/>
  <c r="A6" i="19" s="1"/>
  <c r="B5" i="19"/>
  <c r="A5" i="19" s="1"/>
  <c r="E4" i="19"/>
  <c r="E5" i="19" s="1"/>
  <c r="B4" i="19"/>
  <c r="F3" i="19"/>
  <c r="F4" i="19" l="1"/>
  <c r="A4" i="19"/>
  <c r="E6" i="19"/>
  <c r="E7" i="19" s="1"/>
  <c r="E8" i="19" s="1"/>
  <c r="E9" i="19" s="1"/>
  <c r="F9" i="19" s="1"/>
  <c r="F5" i="19"/>
  <c r="F8" i="19" l="1"/>
  <c r="F7" i="19"/>
  <c r="F6" i="19"/>
  <c r="B3" i="17" l="1"/>
  <c r="J7" i="13" l="1"/>
  <c r="J6" i="13"/>
  <c r="J5" i="13"/>
  <c r="J4" i="13"/>
  <c r="J3" i="13"/>
  <c r="N33" i="11" l="1"/>
  <c r="M33" i="11"/>
  <c r="L33" i="11"/>
  <c r="K33" i="11"/>
  <c r="J33" i="11"/>
  <c r="I33" i="11"/>
  <c r="H33" i="11"/>
  <c r="G33" i="11"/>
  <c r="F33" i="11"/>
  <c r="E33" i="11"/>
  <c r="D33" i="11"/>
  <c r="C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C19" i="7" l="1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19" i="7" l="1"/>
  <c r="F40" i="2"/>
  <c r="F41" i="2" s="1"/>
  <c r="C41" i="2"/>
  <c r="B12" i="2"/>
  <c r="B11" i="2"/>
  <c r="B10" i="2"/>
  <c r="B9" i="2"/>
  <c r="B8" i="2"/>
  <c r="B7" i="2"/>
  <c r="C32" i="1"/>
  <c r="C33" i="1"/>
</calcChain>
</file>

<file path=xl/sharedStrings.xml><?xml version="1.0" encoding="utf-8"?>
<sst xmlns="http://schemas.openxmlformats.org/spreadsheetml/2006/main" count="1250" uniqueCount="353">
  <si>
    <t>If in doubt, use a reference rather than hard-code.</t>
  </si>
  <si>
    <t>If input data for a formula can change, put it in cell and refer to it with cell references. If data will never change, you can hard-code it into the formula.</t>
  </si>
  <si>
    <t>Remember that change is constant, but your data most likely is not.</t>
  </si>
  <si>
    <t>+</t>
  </si>
  <si>
    <t>-</t>
  </si>
  <si>
    <t>*</t>
  </si>
  <si>
    <t>/</t>
  </si>
  <si>
    <t>^</t>
  </si>
  <si>
    <t>Addition</t>
  </si>
  <si>
    <t>Subtraction (or negation)</t>
  </si>
  <si>
    <t>Multiplication</t>
  </si>
  <si>
    <t>Division</t>
  </si>
  <si>
    <t>Exponent (raise to the power)</t>
  </si>
  <si>
    <t>Math Operators</t>
  </si>
  <si>
    <t>=</t>
  </si>
  <si>
    <t>&lt;&gt;</t>
  </si>
  <si>
    <t>&gt;</t>
  </si>
  <si>
    <t>&gt;=</t>
  </si>
  <si>
    <t>&lt;</t>
  </si>
  <si>
    <t>&lt;=</t>
  </si>
  <si>
    <t>Comparative Operators</t>
  </si>
  <si>
    <t>Equal</t>
  </si>
  <si>
    <t>Less than</t>
  </si>
  <si>
    <t>Less than or equal to</t>
  </si>
  <si>
    <t>Greater than</t>
  </si>
  <si>
    <t>Greater than or equal to</t>
  </si>
  <si>
    <t>Order of Precedence</t>
  </si>
  <si>
    <t>Parenthesis ( )</t>
  </si>
  <si>
    <t>Negation (-)</t>
  </si>
  <si>
    <t>Multiplication (*) and Division (/), left to right</t>
  </si>
  <si>
    <t>Comparative operators (=, &lt;&gt;, &gt;=, &lt;=, &lt;, &gt;)</t>
  </si>
  <si>
    <t>Exponent (^)</t>
  </si>
  <si>
    <t>Addition (+) and Subtraction (-), left to right</t>
  </si>
  <si>
    <t>Default Alignment</t>
  </si>
  <si>
    <t>Text</t>
  </si>
  <si>
    <t>Number</t>
  </si>
  <si>
    <t>Errors</t>
  </si>
  <si>
    <t>Logicals</t>
  </si>
  <si>
    <t>to the LEFT</t>
  </si>
  <si>
    <t>to the RIGHT</t>
  </si>
  <si>
    <t>CENTER</t>
  </si>
  <si>
    <t>Sample text</t>
  </si>
  <si>
    <t>1/2 Year Budget</t>
  </si>
  <si>
    <t>Jan</t>
  </si>
  <si>
    <t>Feb</t>
  </si>
  <si>
    <t>Mar</t>
  </si>
  <si>
    <t>Apr</t>
  </si>
  <si>
    <t>May</t>
  </si>
  <si>
    <t>June</t>
  </si>
  <si>
    <t>Sales</t>
  </si>
  <si>
    <t>Total Expense</t>
  </si>
  <si>
    <t>Net Income</t>
  </si>
  <si>
    <t>Assumption Table: Formula Inputs</t>
  </si>
  <si>
    <t>Jan Start</t>
  </si>
  <si>
    <t>Rev % Increase</t>
  </si>
  <si>
    <t>Expense 1</t>
  </si>
  <si>
    <t>Expense 2</t>
  </si>
  <si>
    <t>Expense 3</t>
  </si>
  <si>
    <t>Expense 4</t>
  </si>
  <si>
    <t>Expense 5</t>
  </si>
  <si>
    <t>Expense 6</t>
  </si>
  <si>
    <t>General Calculations and Cell Referencing</t>
  </si>
  <si>
    <t>Not equal</t>
  </si>
  <si>
    <t>Dates</t>
  </si>
  <si>
    <t>Today's Date:</t>
  </si>
  <si>
    <t>Crtl + ;</t>
  </si>
  <si>
    <t>Change to General; number of days since 31 December 1899 (1/1/1900 = 1)</t>
  </si>
  <si>
    <t>Invoice Due</t>
  </si>
  <si>
    <t>Project Start</t>
  </si>
  <si>
    <t>Project End</t>
  </si>
  <si>
    <t>Number Of Days</t>
  </si>
  <si>
    <t>Days Delinquent</t>
  </si>
  <si>
    <t>Time</t>
  </si>
  <si>
    <t>Today's Date</t>
  </si>
  <si>
    <t>NETWORKDAYS + 1</t>
  </si>
  <si>
    <t>Current Time:</t>
  </si>
  <si>
    <t>Crtl + Shift + ;</t>
  </si>
  <si>
    <t>Time In</t>
  </si>
  <si>
    <t>Time Out</t>
  </si>
  <si>
    <t>Billing Time</t>
  </si>
  <si>
    <t>*24</t>
  </si>
  <si>
    <t xml:space="preserve"> 0 and 1 that represents the proportion of one 24 hour day (so 8:00a = 8/24 = 0.333)</t>
  </si>
  <si>
    <t>First</t>
  </si>
  <si>
    <t>Last</t>
  </si>
  <si>
    <t>Full Name</t>
  </si>
  <si>
    <t>Stan</t>
  </si>
  <si>
    <t>Marsh</t>
  </si>
  <si>
    <t>Eric</t>
  </si>
  <si>
    <t>Cartman</t>
  </si>
  <si>
    <t>Kenny</t>
  </si>
  <si>
    <t>Kyle</t>
  </si>
  <si>
    <t>Account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</si>
  <si>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</si>
  <si>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</si>
  <si>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</si>
  <si>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</si>
  <si>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</si>
  <si>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</si>
  <si>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</si>
  <si>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</si>
  <si>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</si>
  <si>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</si>
  <si>
    <t>Total</t>
  </si>
  <si>
    <t>Class</t>
  </si>
  <si>
    <t>Description</t>
  </si>
  <si>
    <t>Cost</t>
  </si>
  <si>
    <t>Tools</t>
  </si>
  <si>
    <t>Tool #4</t>
  </si>
  <si>
    <t>Buildings</t>
  </si>
  <si>
    <t>Tool #2</t>
  </si>
  <si>
    <t>Vehicles</t>
  </si>
  <si>
    <t>Equipment</t>
  </si>
  <si>
    <t>Equipment #23</t>
  </si>
  <si>
    <t>Equipment #33</t>
  </si>
  <si>
    <t>Equipment #26</t>
  </si>
  <si>
    <t>Computers</t>
  </si>
  <si>
    <t>Equipment #10</t>
  </si>
  <si>
    <t>Equipment #34</t>
  </si>
  <si>
    <t>Equipment #4</t>
  </si>
  <si>
    <t>Car #6</t>
  </si>
  <si>
    <t>Equipment #40</t>
  </si>
  <si>
    <t>Equipment #5</t>
  </si>
  <si>
    <t>Computer #8</t>
  </si>
  <si>
    <t>Tool #5</t>
  </si>
  <si>
    <t>Tool #8</t>
  </si>
  <si>
    <t>Equipment #22</t>
  </si>
  <si>
    <t>Tool #27</t>
  </si>
  <si>
    <t>Computer #38</t>
  </si>
  <si>
    <t>Tool #11</t>
  </si>
  <si>
    <t>Computer #13</t>
  </si>
  <si>
    <t>Equipment #38</t>
  </si>
  <si>
    <t>Equipment #43</t>
  </si>
  <si>
    <t>Tool #23</t>
  </si>
  <si>
    <t>Computer #33</t>
  </si>
  <si>
    <t>Equipment #15</t>
  </si>
  <si>
    <t>Equipment #42</t>
  </si>
  <si>
    <t>Equipment #49</t>
  </si>
  <si>
    <t>Equipment #2</t>
  </si>
  <si>
    <t>Equipment #24</t>
  </si>
  <si>
    <t>Computer #6</t>
  </si>
  <si>
    <t>Computer #27</t>
  </si>
  <si>
    <t>Computer #7</t>
  </si>
  <si>
    <t>Computer #21</t>
  </si>
  <si>
    <t>Tool #26</t>
  </si>
  <si>
    <t>Computer #10</t>
  </si>
  <si>
    <t>Tool #18</t>
  </si>
  <si>
    <t>Computer #5</t>
  </si>
  <si>
    <t>Computer #1</t>
  </si>
  <si>
    <t>Tool #1</t>
  </si>
  <si>
    <t>Computer #44</t>
  </si>
  <si>
    <t>Computer #32</t>
  </si>
  <si>
    <t>Computer #35</t>
  </si>
  <si>
    <t>Computer #28</t>
  </si>
  <si>
    <t>Building #1</t>
  </si>
  <si>
    <t>Tool #16</t>
  </si>
  <si>
    <t>Computer #23</t>
  </si>
  <si>
    <t>Computer #24</t>
  </si>
  <si>
    <t>Computer #16</t>
  </si>
  <si>
    <t>Equipment #14</t>
  </si>
  <si>
    <t>Tool #31</t>
  </si>
  <si>
    <t>Computer #14</t>
  </si>
  <si>
    <t>Equipment #19</t>
  </si>
  <si>
    <t>Computer #2</t>
  </si>
  <si>
    <t>Computer #34</t>
  </si>
  <si>
    <t>Computer #12</t>
  </si>
  <si>
    <t>Equipment #44</t>
  </si>
  <si>
    <t>Computer #20</t>
  </si>
  <si>
    <t>Computer #30</t>
  </si>
  <si>
    <t>Equipment #37</t>
  </si>
  <si>
    <t>Computer #41</t>
  </si>
  <si>
    <t>Computer #18</t>
  </si>
  <si>
    <t>Computer #43</t>
  </si>
  <si>
    <t>Tool #21</t>
  </si>
  <si>
    <t>Computer #40</t>
  </si>
  <si>
    <t>Computer #22</t>
  </si>
  <si>
    <t>Computer #4</t>
  </si>
  <si>
    <t>Computer #15</t>
  </si>
  <si>
    <t>Tool #19</t>
  </si>
  <si>
    <t>Tool #13</t>
  </si>
  <si>
    <t>Computer #19</t>
  </si>
  <si>
    <t>Equipment #47</t>
  </si>
  <si>
    <t>Computer #26</t>
  </si>
  <si>
    <t>Computer #29</t>
  </si>
  <si>
    <t>Equipment #21</t>
  </si>
  <si>
    <t>Tool #33</t>
  </si>
  <si>
    <t>Computer #39</t>
  </si>
  <si>
    <t>Tool #20</t>
  </si>
  <si>
    <t>Equipment #50</t>
  </si>
  <si>
    <t>Computer #25</t>
  </si>
  <si>
    <t>Equipment #29</t>
  </si>
  <si>
    <t>Equipment #48</t>
  </si>
  <si>
    <t>Computer #45</t>
  </si>
  <si>
    <t>Computer #42</t>
  </si>
  <si>
    <t>Computer #11</t>
  </si>
  <si>
    <t>Computer #3</t>
  </si>
  <si>
    <t>Tool #6</t>
  </si>
  <si>
    <t>Equipment #41</t>
  </si>
  <si>
    <t>Car #15</t>
  </si>
  <si>
    <t>Equipment #30</t>
  </si>
  <si>
    <t>Computer #36</t>
  </si>
  <si>
    <t>Tool #22</t>
  </si>
  <si>
    <t>Tool #9</t>
  </si>
  <si>
    <t>Computer #17</t>
  </si>
  <si>
    <t>Computer #9</t>
  </si>
  <si>
    <t>Tool #30</t>
  </si>
  <si>
    <t>Computer #37</t>
  </si>
  <si>
    <t>Tool #7</t>
  </si>
  <si>
    <t>Tool #28</t>
  </si>
  <si>
    <t>Equipment #16</t>
  </si>
  <si>
    <t>Tool #17</t>
  </si>
  <si>
    <t>Computer #31</t>
  </si>
  <si>
    <t>Equipment #32</t>
  </si>
  <si>
    <t>Equipment #9</t>
  </si>
  <si>
    <t>Car #5</t>
  </si>
  <si>
    <t>Equipment #28</t>
  </si>
  <si>
    <t>Equipment #18</t>
  </si>
  <si>
    <t>Equipment #12</t>
  </si>
  <si>
    <t>Equipment #1</t>
  </si>
  <si>
    <t>Equipment #25</t>
  </si>
  <si>
    <t>Equipment #36</t>
  </si>
  <si>
    <t>Equipment #11</t>
  </si>
  <si>
    <t>Tool #15</t>
  </si>
  <si>
    <t>Tool #24</t>
  </si>
  <si>
    <t>Building #12</t>
  </si>
  <si>
    <t>Equipment #7</t>
  </si>
  <si>
    <t>Tool #3</t>
  </si>
  <si>
    <t>Equipment #31</t>
  </si>
  <si>
    <t>Equipment #35</t>
  </si>
  <si>
    <t>Equipment #13</t>
  </si>
  <si>
    <t>Tool #12</t>
  </si>
  <si>
    <t>Tool #14</t>
  </si>
  <si>
    <t>Tool #10</t>
  </si>
  <si>
    <t>Equipment #46</t>
  </si>
  <si>
    <t>Car #19</t>
  </si>
  <si>
    <t>Equipment #8</t>
  </si>
  <si>
    <t>Equipment #20</t>
  </si>
  <si>
    <t>Equipment #3</t>
  </si>
  <si>
    <t>Tool #25</t>
  </si>
  <si>
    <t>Equipment #39</t>
  </si>
  <si>
    <t>Equipment #45</t>
  </si>
  <si>
    <t>Equipment #6</t>
  </si>
  <si>
    <t>Tool #32</t>
  </si>
  <si>
    <t>Equipment #27</t>
  </si>
  <si>
    <t>Equipment #17</t>
  </si>
  <si>
    <t>Tool #34</t>
  </si>
  <si>
    <t>Tool #29</t>
  </si>
  <si>
    <t>Car #7</t>
  </si>
  <si>
    <t>Car #8</t>
  </si>
  <si>
    <t>Car #12</t>
  </si>
  <si>
    <t>Car #4</t>
  </si>
  <si>
    <t>Building #13</t>
  </si>
  <si>
    <t>Building #14</t>
  </si>
  <si>
    <t>Car #21</t>
  </si>
  <si>
    <t>Car #22</t>
  </si>
  <si>
    <t>Car #20</t>
  </si>
  <si>
    <t>Car #16</t>
  </si>
  <si>
    <t>Car #10</t>
  </si>
  <si>
    <t>Car #14</t>
  </si>
  <si>
    <t>Building #7</t>
  </si>
  <si>
    <t>Car #13</t>
  </si>
  <si>
    <t>Car #17</t>
  </si>
  <si>
    <t>Car #11</t>
  </si>
  <si>
    <t>Building #16</t>
  </si>
  <si>
    <t>Building #8</t>
  </si>
  <si>
    <t>Building #3</t>
  </si>
  <si>
    <t>Building #9</t>
  </si>
  <si>
    <t>Building #6</t>
  </si>
  <si>
    <t>Car #18</t>
  </si>
  <si>
    <t>Car #9</t>
  </si>
  <si>
    <t>Car #24</t>
  </si>
  <si>
    <t>Car #2</t>
  </si>
  <si>
    <t>Building #17</t>
  </si>
  <si>
    <t>Car #1</t>
  </si>
  <si>
    <t>Car #3</t>
  </si>
  <si>
    <t>Car #23</t>
  </si>
  <si>
    <t>Building #4</t>
  </si>
  <si>
    <t>Building #5</t>
  </si>
  <si>
    <t>Building #2</t>
  </si>
  <si>
    <t>Building #18</t>
  </si>
  <si>
    <t>Building #10</t>
  </si>
  <si>
    <t>Building #11</t>
  </si>
  <si>
    <t>Building #15</t>
  </si>
  <si>
    <t>SN</t>
  </si>
  <si>
    <t>PRICE</t>
  </si>
  <si>
    <t>AMT</t>
  </si>
  <si>
    <t>DUE DATE</t>
  </si>
  <si>
    <t>PAID ON</t>
  </si>
  <si>
    <t>TOTAL PAID AMOUNT</t>
  </si>
  <si>
    <t>Standard hours</t>
  </si>
  <si>
    <t>Workers</t>
  </si>
  <si>
    <t>Hours</t>
  </si>
  <si>
    <t>Rate</t>
  </si>
  <si>
    <t>Upto standard hours</t>
  </si>
  <si>
    <t>0-9 hours</t>
  </si>
  <si>
    <t>10-19 hours</t>
  </si>
  <si>
    <t>20-29 hours</t>
  </si>
  <si>
    <t>30-39 hours</t>
  </si>
  <si>
    <t>40-49 hours</t>
  </si>
  <si>
    <t>50-59 hours</t>
  </si>
  <si>
    <t>60-69 hours</t>
  </si>
  <si>
    <t>70 hours and above</t>
  </si>
  <si>
    <t>Above standard hours</t>
  </si>
  <si>
    <t>Income</t>
  </si>
  <si>
    <t>Allowance</t>
  </si>
  <si>
    <t>Tax</t>
  </si>
  <si>
    <t>Income/Allowances</t>
  </si>
  <si>
    <t>Broflovski</t>
  </si>
  <si>
    <t>McCormick</t>
  </si>
  <si>
    <t>Balanced?</t>
  </si>
  <si>
    <t>Asset Tag #</t>
  </si>
  <si>
    <t>Acquisition Date</t>
  </si>
  <si>
    <t>QTY</t>
  </si>
  <si>
    <t>Depreciation rates</t>
  </si>
  <si>
    <t>Depreciation Rate</t>
  </si>
  <si>
    <t>State of Economy</t>
  </si>
  <si>
    <t>Stock A Return</t>
  </si>
  <si>
    <t>Stock B Return</t>
  </si>
  <si>
    <t>Stock C Return</t>
  </si>
  <si>
    <t>Boom</t>
  </si>
  <si>
    <t>Normal</t>
  </si>
  <si>
    <t>Bust</t>
  </si>
  <si>
    <t>Probability</t>
  </si>
  <si>
    <r>
      <t>E(R</t>
    </r>
    <r>
      <rPr>
        <vertAlign val="subscript"/>
        <sz val="11"/>
        <color indexed="8"/>
        <rFont val="Arial"/>
        <family val="2"/>
      </rPr>
      <t>i</t>
    </r>
    <r>
      <rPr>
        <sz val="11"/>
        <color theme="1"/>
        <rFont val="Arial"/>
        <family val="2"/>
      </rPr>
      <t>)</t>
    </r>
  </si>
  <si>
    <t>Exact Match</t>
  </si>
  <si>
    <t>Boomerang</t>
  </si>
  <si>
    <t>Price</t>
  </si>
  <si>
    <t>Carlota</t>
  </si>
  <si>
    <t>Part Number</t>
  </si>
  <si>
    <t>Flight Range (meters)</t>
  </si>
  <si>
    <t>Bellen</t>
  </si>
  <si>
    <t>1000-165-B100</t>
  </si>
  <si>
    <t>1001-540-C101</t>
  </si>
  <si>
    <t>Majestic Beaut</t>
  </si>
  <si>
    <t>1002-394-M102</t>
  </si>
  <si>
    <t>Quad</t>
  </si>
  <si>
    <t>1003-307-Q103</t>
  </si>
  <si>
    <t>Approximate Match</t>
  </si>
  <si>
    <t>Your Sales</t>
  </si>
  <si>
    <t>Commission</t>
  </si>
  <si>
    <t>Sales Amount</t>
  </si>
  <si>
    <t>Category</t>
  </si>
  <si>
    <t>Commission Paid</t>
  </si>
  <si>
    <t>Sub Par</t>
  </si>
  <si>
    <t>Par</t>
  </si>
  <si>
    <t>Above Par</t>
  </si>
  <si>
    <t>Very Good</t>
  </si>
  <si>
    <t>Excellent</t>
  </si>
  <si>
    <t>Lookup Value</t>
  </si>
  <si>
    <t>Over --</t>
  </si>
  <si>
    <t>But not over --</t>
  </si>
  <si>
    <t>Tax from Previous brackets</t>
  </si>
  <si>
    <t>Rule</t>
  </si>
  <si>
    <t>Taxable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</si>
</sst>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\-mmm\-yy;@"/>
    <numFmt numFmtId="166" formatCode="[$AED]\ #,##0.00_);[Red]\([$AED]\ #,##0.00\)"/>
    <numFmt numFmtId="167" formatCode="mm/dd/yy"/>
    <numFmt numFmtId="168" formatCode="&quot;$&quot;#,##0.00"/>
    <numFmt numFmtId="169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bscript"/>
      <sz val="11"/>
      <color indexed="8"/>
      <name val="Arial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29">
    <xf numFmtId="0" fontId="0" fillId="0" borderId="0" xfId="0"/>
    <xf numFmtId="0" fontId="0" fillId="0" borderId="2" xfId="0" applyFill="1" applyBorder="1"/>
    <xf numFmtId="0" fontId="0" fillId="0" borderId="2" xfId="0" applyBorder="1"/>
    <xf numFmtId="0" fontId="5" fillId="0" borderId="0" xfId="0" applyFont="1"/>
    <xf numFmtId="0" fontId="5" fillId="0" borderId="0" xfId="0" applyFont="1" applyFill="1" applyBorder="1"/>
    <xf numFmtId="0" fontId="6" fillId="0" borderId="0" xfId="0" applyFo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quotePrefix="1" applyFont="1" applyFill="1" applyBorder="1" applyAlignment="1">
      <alignment wrapText="1"/>
    </xf>
    <xf numFmtId="0" fontId="7" fillId="2" borderId="1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5" fillId="0" borderId="2" xfId="0" applyFont="1" applyBorder="1"/>
    <xf numFmtId="0" fontId="6" fillId="0" borderId="2" xfId="0" applyFont="1" applyBorder="1"/>
    <xf numFmtId="8" fontId="5" fillId="0" borderId="2" xfId="0" applyNumberFormat="1" applyFont="1" applyBorder="1"/>
    <xf numFmtId="8" fontId="5" fillId="4" borderId="2" xfId="0" applyNumberFormat="1" applyFont="1" applyFill="1" applyBorder="1"/>
    <xf numFmtId="0" fontId="6" fillId="0" borderId="2" xfId="0" applyFont="1" applyBorder="1" applyAlignment="1">
      <alignment horizontal="left" indent="1"/>
    </xf>
    <xf numFmtId="8" fontId="5" fillId="3" borderId="2" xfId="0" applyNumberFormat="1" applyFont="1" applyFill="1" applyBorder="1"/>
    <xf numFmtId="0" fontId="6" fillId="0" borderId="5" xfId="0" applyFont="1" applyBorder="1"/>
    <xf numFmtId="8" fontId="5" fillId="6" borderId="5" xfId="0" applyNumberFormat="1" applyFont="1" applyFill="1" applyBorder="1"/>
    <xf numFmtId="0" fontId="6" fillId="0" borderId="6" xfId="0" applyFont="1" applyBorder="1"/>
    <xf numFmtId="8" fontId="5" fillId="5" borderId="6" xfId="0" applyNumberFormat="1" applyFont="1" applyFill="1" applyBorder="1"/>
    <xf numFmtId="8" fontId="5" fillId="0" borderId="0" xfId="0" applyNumberFormat="1" applyFont="1"/>
    <xf numFmtId="0" fontId="9" fillId="0" borderId="0" xfId="0" applyFont="1"/>
    <xf numFmtId="10" fontId="5" fillId="0" borderId="2" xfId="2" applyNumberFormat="1" applyFont="1" applyBorder="1"/>
    <xf numFmtId="0" fontId="5" fillId="0" borderId="0" xfId="3" applyFont="1"/>
    <xf numFmtId="0" fontId="10" fillId="0" borderId="0" xfId="0" applyFont="1"/>
    <xf numFmtId="0" fontId="8" fillId="2" borderId="8" xfId="0" applyFont="1" applyFill="1" applyBorder="1"/>
    <xf numFmtId="4" fontId="5" fillId="5" borderId="2" xfId="0" applyNumberFormat="1" applyFont="1" applyFill="1" applyBorder="1"/>
    <xf numFmtId="0" fontId="3" fillId="2" borderId="2" xfId="0" applyFont="1" applyFill="1" applyBorder="1"/>
    <xf numFmtId="14" fontId="0" fillId="0" borderId="2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1" fontId="5" fillId="0" borderId="2" xfId="0" applyNumberFormat="1" applyFont="1" applyBorder="1" applyAlignment="1">
      <alignment wrapText="1"/>
    </xf>
    <xf numFmtId="1" fontId="5" fillId="0" borderId="2" xfId="0" applyNumberFormat="1" applyFont="1" applyBorder="1"/>
    <xf numFmtId="1" fontId="5" fillId="0" borderId="7" xfId="0" applyNumberFormat="1" applyFont="1" applyBorder="1" applyAlignment="1">
      <alignment wrapText="1"/>
    </xf>
    <xf numFmtId="1" fontId="5" fillId="0" borderId="7" xfId="0" applyNumberFormat="1" applyFont="1" applyFill="1" applyBorder="1"/>
    <xf numFmtId="1" fontId="5" fillId="5" borderId="6" xfId="0" applyNumberFormat="1" applyFont="1" applyFill="1" applyBorder="1" applyAlignment="1">
      <alignment wrapText="1"/>
    </xf>
    <xf numFmtId="1" fontId="0" fillId="5" borderId="2" xfId="0" applyNumberFormat="1" applyFill="1" applyBorder="1"/>
    <xf numFmtId="0" fontId="0" fillId="0" borderId="2" xfId="0" applyFont="1" applyFill="1" applyBorder="1"/>
    <xf numFmtId="14" fontId="0" fillId="5" borderId="2" xfId="0" applyNumberFormat="1" applyFill="1" applyBorder="1"/>
    <xf numFmtId="8" fontId="5" fillId="7" borderId="2" xfId="0" applyNumberFormat="1" applyFont="1" applyFill="1" applyBorder="1"/>
    <xf numFmtId="0" fontId="5" fillId="0" borderId="0" xfId="0" applyNumberFormat="1" applyFont="1"/>
    <xf numFmtId="18" fontId="0" fillId="0" borderId="2" xfId="0" applyNumberFormat="1" applyBorder="1"/>
    <xf numFmtId="2" fontId="5" fillId="0" borderId="0" xfId="0" applyNumberFormat="1" applyFont="1"/>
    <xf numFmtId="0" fontId="12" fillId="0" borderId="0" xfId="4" applyFont="1"/>
    <xf numFmtId="43" fontId="12" fillId="0" borderId="0" xfId="5" applyFont="1"/>
    <xf numFmtId="18" fontId="0" fillId="5" borderId="2" xfId="0" applyNumberFormat="1" applyFill="1" applyBorder="1"/>
    <xf numFmtId="0" fontId="8" fillId="9" borderId="0" xfId="0" applyFont="1" applyFill="1"/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/>
    <xf numFmtId="0" fontId="14" fillId="0" borderId="0" xfId="0" applyFont="1" applyBorder="1"/>
    <xf numFmtId="164" fontId="15" fillId="0" borderId="9" xfId="1" applyNumberFormat="1" applyFont="1" applyBorder="1"/>
    <xf numFmtId="164" fontId="15" fillId="0" borderId="10" xfId="1" applyNumberFormat="1" applyFont="1" applyBorder="1"/>
    <xf numFmtId="164" fontId="15" fillId="0" borderId="11" xfId="1" applyNumberFormat="1" applyFont="1" applyBorder="1"/>
    <xf numFmtId="164" fontId="15" fillId="0" borderId="0" xfId="0" applyNumberFormat="1" applyFont="1" applyBorder="1"/>
    <xf numFmtId="164" fontId="15" fillId="0" borderId="12" xfId="1" applyNumberFormat="1" applyFont="1" applyBorder="1"/>
    <xf numFmtId="164" fontId="15" fillId="0" borderId="0" xfId="1" applyNumberFormat="1" applyFont="1" applyBorder="1"/>
    <xf numFmtId="164" fontId="15" fillId="0" borderId="13" xfId="1" applyNumberFormat="1" applyFont="1" applyBorder="1"/>
    <xf numFmtId="164" fontId="15" fillId="0" borderId="14" xfId="1" applyNumberFormat="1" applyFont="1" applyBorder="1"/>
    <xf numFmtId="164" fontId="15" fillId="0" borderId="15" xfId="1" applyNumberFormat="1" applyFont="1" applyBorder="1"/>
    <xf numFmtId="164" fontId="15" fillId="0" borderId="16" xfId="1" applyNumberFormat="1" applyFont="1" applyBorder="1"/>
    <xf numFmtId="0" fontId="15" fillId="0" borderId="0" xfId="0" applyFont="1" applyBorder="1"/>
    <xf numFmtId="0" fontId="8" fillId="10" borderId="17" xfId="4" applyFont="1" applyFill="1" applyBorder="1" applyAlignment="1">
      <alignment horizontal="center" vertical="center" wrapText="1"/>
    </xf>
    <xf numFmtId="43" fontId="8" fillId="10" borderId="17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12" fillId="0" borderId="0" xfId="4" applyFont="1" applyAlignment="1">
      <alignment horizontal="center"/>
    </xf>
    <xf numFmtId="43" fontId="13" fillId="6" borderId="2" xfId="5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/>
    </xf>
    <xf numFmtId="165" fontId="12" fillId="0" borderId="2" xfId="4" applyNumberFormat="1" applyFont="1" applyFill="1" applyBorder="1" applyAlignment="1">
      <alignment horizontal="center"/>
    </xf>
    <xf numFmtId="165" fontId="5" fillId="0" borderId="2" xfId="4" applyNumberFormat="1" applyFont="1" applyFill="1" applyBorder="1" applyAlignment="1">
      <alignment horizontal="center" vertical="center"/>
    </xf>
    <xf numFmtId="165" fontId="5" fillId="0" borderId="2" xfId="4" applyNumberFormat="1" applyFont="1" applyFill="1" applyBorder="1" applyAlignment="1">
      <alignment horizontal="center"/>
    </xf>
    <xf numFmtId="0" fontId="6" fillId="0" borderId="2" xfId="4" applyFont="1" applyBorder="1" applyAlignment="1">
      <alignment horizontal="center"/>
    </xf>
    <xf numFmtId="43" fontId="6" fillId="6" borderId="2" xfId="5" applyFont="1" applyFill="1" applyBorder="1" applyAlignment="1">
      <alignment horizontal="right"/>
    </xf>
    <xf numFmtId="0" fontId="5" fillId="0" borderId="2" xfId="4" applyNumberFormat="1" applyFont="1" applyBorder="1"/>
    <xf numFmtId="0" fontId="6" fillId="6" borderId="2" xfId="4" applyNumberFormat="1" applyFont="1" applyFill="1" applyBorder="1" applyAlignment="1">
      <alignment horizontal="right"/>
    </xf>
    <xf numFmtId="166" fontId="12" fillId="0" borderId="0" xfId="4" applyNumberFormat="1" applyFont="1"/>
    <xf numFmtId="43" fontId="6" fillId="0" borderId="2" xfId="5" applyFont="1" applyBorder="1" applyAlignment="1">
      <alignment horizontal="right"/>
    </xf>
    <xf numFmtId="2" fontId="12" fillId="8" borderId="2" xfId="5" applyNumberFormat="1" applyFont="1" applyFill="1" applyBorder="1" applyAlignment="1">
      <alignment horizontal="center" vertical="center"/>
    </xf>
    <xf numFmtId="169" fontId="12" fillId="0" borderId="2" xfId="5" applyNumberFormat="1" applyFont="1" applyFill="1" applyBorder="1" applyAlignment="1">
      <alignment horizontal="center" vertical="center"/>
    </xf>
    <xf numFmtId="168" fontId="12" fillId="6" borderId="2" xfId="5" applyNumberFormat="1" applyFont="1" applyFill="1" applyBorder="1"/>
    <xf numFmtId="168" fontId="5" fillId="6" borderId="2" xfId="5" applyNumberFormat="1" applyFont="1" applyFill="1" applyBorder="1"/>
    <xf numFmtId="2" fontId="13" fillId="8" borderId="2" xfId="5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9" fontId="5" fillId="0" borderId="2" xfId="2" applyFont="1" applyBorder="1"/>
    <xf numFmtId="0" fontId="8" fillId="2" borderId="2" xfId="0" applyFont="1" applyFill="1" applyBorder="1" applyAlignment="1">
      <alignment horizontal="center" wrapText="1"/>
    </xf>
    <xf numFmtId="2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5" fillId="5" borderId="2" xfId="0" applyFont="1" applyFill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8" fillId="10" borderId="0" xfId="0" applyFont="1" applyFill="1"/>
    <xf numFmtId="0" fontId="5" fillId="0" borderId="0" xfId="0" applyFont="1" applyBorder="1"/>
    <xf numFmtId="0" fontId="8" fillId="2" borderId="2" xfId="0" applyFont="1" applyFill="1" applyBorder="1"/>
    <xf numFmtId="0" fontId="6" fillId="0" borderId="0" xfId="0" applyFont="1" applyAlignment="1">
      <alignment horizontal="left"/>
    </xf>
    <xf numFmtId="6" fontId="12" fillId="0" borderId="2" xfId="0" applyNumberFormat="1" applyFont="1" applyFill="1" applyBorder="1"/>
    <xf numFmtId="0" fontId="12" fillId="0" borderId="8" xfId="0" applyFont="1" applyFill="1" applyBorder="1"/>
    <xf numFmtId="6" fontId="5" fillId="0" borderId="2" xfId="1" applyNumberFormat="1" applyFont="1" applyBorder="1"/>
    <xf numFmtId="8" fontId="5" fillId="5" borderId="2" xfId="0" applyNumberFormat="1" applyFont="1" applyFill="1" applyBorder="1"/>
    <xf numFmtId="6" fontId="5" fillId="11" borderId="2" xfId="1" applyNumberFormat="1" applyFont="1" applyFill="1" applyBorder="1"/>
    <xf numFmtId="0" fontId="8" fillId="10" borderId="8" xfId="0" applyFont="1" applyFill="1" applyBorder="1"/>
    <xf numFmtId="169" fontId="0" fillId="0" borderId="2" xfId="0" applyNumberFormat="1" applyBorder="1"/>
    <xf numFmtId="9" fontId="1" fillId="0" borderId="2" xfId="2" applyNumberFormat="1" applyFont="1" applyBorder="1"/>
    <xf numFmtId="8" fontId="0" fillId="0" borderId="2" xfId="0" applyNumberFormat="1" applyBorder="1"/>
    <xf numFmtId="9" fontId="11" fillId="0" borderId="2" xfId="2" applyNumberFormat="1" applyFont="1" applyFill="1" applyBorder="1"/>
    <xf numFmtId="169" fontId="0" fillId="0" borderId="2" xfId="0" applyNumberFormat="1" applyFill="1" applyBorder="1"/>
    <xf numFmtId="8" fontId="0" fillId="0" borderId="2" xfId="0" applyNumberFormat="1" applyFill="1" applyBorder="1"/>
    <xf numFmtId="8" fontId="0" fillId="0" borderId="0" xfId="0" applyNumberFormat="1"/>
    <xf numFmtId="0" fontId="2" fillId="13" borderId="2" xfId="0" applyFont="1" applyFill="1" applyBorder="1"/>
    <xf numFmtId="169" fontId="0" fillId="13" borderId="2" xfId="0" applyNumberFormat="1" applyFill="1" applyBorder="1"/>
    <xf numFmtId="168" fontId="0" fillId="13" borderId="2" xfId="0" applyNumberFormat="1" applyFill="1" applyBorder="1"/>
    <xf numFmtId="0" fontId="17" fillId="12" borderId="2" xfId="0" applyFont="1" applyFill="1" applyBorder="1"/>
    <xf numFmtId="0" fontId="17" fillId="12" borderId="2" xfId="0" applyFont="1" applyFill="1" applyBorder="1" applyAlignment="1">
      <alignment wrapText="1"/>
    </xf>
    <xf numFmtId="8" fontId="0" fillId="5" borderId="2" xfId="0" applyNumberFormat="1" applyFill="1" applyBorder="1"/>
    <xf numFmtId="0" fontId="5" fillId="6" borderId="2" xfId="0" applyFont="1" applyFill="1" applyBorder="1"/>
    <xf numFmtId="6" fontId="5" fillId="6" borderId="2" xfId="0" applyNumberFormat="1" applyFont="1" applyFill="1" applyBorder="1"/>
    <xf numFmtId="0" fontId="5" fillId="6" borderId="8" xfId="0" applyFont="1" applyFill="1" applyBorder="1"/>
    <xf numFmtId="0" fontId="3" fillId="2" borderId="18" xfId="0" applyFont="1" applyFill="1" applyBorder="1" applyAlignment="1"/>
    <xf numFmtId="0" fontId="0" fillId="0" borderId="0" xfId="0" applyAlignment="1"/>
    <xf numFmtId="0" fontId="0" fillId="5" borderId="2" xfId="0" applyFill="1" applyBorder="1" applyAlignment="1"/>
    <xf numFmtId="0" fontId="0" fillId="0" borderId="2" xfId="0" applyBorder="1" applyAlignment="1"/>
    <xf numFmtId="0" fontId="13" fillId="0" borderId="2" xfId="4" applyFont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</cellXfs>
  <cellStyles count="6">
    <cellStyle name="Comma 2" xfId="5"/>
    <cellStyle name="Currency" xfId="1" builtinId="4"/>
    <cellStyle name="Hyperlink" xfId="3" builtinId="8"/>
    <cellStyle name="Normal" xfId="0" builtinId="0"/>
    <cellStyle name="Normal 2" xfId="4"/>
    <cellStyle name="Percent" xfId="2" builtinId="5"/>
  </cellStyles>
  <dxfs count="4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Advanced%20Excel%20for%20Accounting%20and%20Finance%20-%20Northwest%20Accounting%20Educators%20Conference%20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ics"/>
      <sheetName val="(1)"/>
      <sheetName val="(1an)"/>
      <sheetName val="(2)"/>
      <sheetName val="(2an)"/>
      <sheetName val="(3)"/>
      <sheetName val="(3an)"/>
      <sheetName val="(4)"/>
      <sheetName val="(4an)"/>
      <sheetName val="(5)"/>
      <sheetName val="(5an)"/>
      <sheetName val="(6)"/>
      <sheetName val="(6an)"/>
      <sheetName val="(7)"/>
      <sheetName val="(7an)"/>
      <sheetName val="(8)"/>
      <sheetName val="(8an)"/>
      <sheetName val="(9)"/>
      <sheetName val="(9an)"/>
      <sheetName val="(10)"/>
      <sheetName val="(10an)"/>
      <sheetName val="(11)"/>
      <sheetName val="(11an)"/>
      <sheetName val="(12)"/>
      <sheetName val="(12an)"/>
      <sheetName val="(13)"/>
      <sheetName val="(13an)"/>
      <sheetName val="(14)"/>
      <sheetName val="(14an)"/>
      <sheetName val="(15)"/>
      <sheetName val="Pt(1-an)"/>
      <sheetName val="(16)"/>
      <sheetName val="PT(2-an)"/>
      <sheetName val="(17)"/>
      <sheetName val="PT(3-an)"/>
      <sheetName val="(18)"/>
      <sheetName val="(18an)"/>
      <sheetName val="(19)"/>
      <sheetName val="M(1)"/>
      <sheetName val="M(2)"/>
      <sheetName val="M(3)"/>
      <sheetName val="M(4)"/>
      <sheetName val="M(5)"/>
      <sheetName val="M(6)"/>
      <sheetName val="(20)"/>
      <sheetName val="(20an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VLOOKUP &amp; MATCH Functions To Do Two-Way Lookup</v>
          </cell>
        </row>
      </sheetData>
      <sheetData sheetId="18"/>
      <sheetData sheetId="19"/>
      <sheetData sheetId="20"/>
      <sheetData sheetId="21">
        <row r="1">
          <cell r="B1" t="str">
            <v>VLOOKUP For Variable Tax or Commission Calculation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>
            <v>40700</v>
          </cell>
          <cell r="B4">
            <v>18</v>
          </cell>
        </row>
        <row r="5">
          <cell r="A5">
            <v>40706</v>
          </cell>
          <cell r="B5">
            <v>19</v>
          </cell>
        </row>
        <row r="6">
          <cell r="A6">
            <v>40706</v>
          </cell>
          <cell r="B6">
            <v>18</v>
          </cell>
        </row>
        <row r="7">
          <cell r="A7">
            <v>40700</v>
          </cell>
          <cell r="B7">
            <v>13</v>
          </cell>
        </row>
        <row r="8">
          <cell r="A8">
            <v>40704</v>
          </cell>
          <cell r="B8">
            <v>18</v>
          </cell>
          <cell r="F8">
            <v>1000</v>
          </cell>
          <cell r="G8">
            <v>950</v>
          </cell>
        </row>
        <row r="9">
          <cell r="A9">
            <v>40700</v>
          </cell>
          <cell r="B9">
            <v>25</v>
          </cell>
        </row>
        <row r="10">
          <cell r="A10">
            <v>40706</v>
          </cell>
          <cell r="B10">
            <v>18</v>
          </cell>
        </row>
        <row r="11">
          <cell r="A11">
            <v>40707</v>
          </cell>
          <cell r="B11">
            <v>17</v>
          </cell>
        </row>
        <row r="12">
          <cell r="A12">
            <v>40700</v>
          </cell>
          <cell r="B12">
            <v>25</v>
          </cell>
        </row>
        <row r="13">
          <cell r="A13">
            <v>40709</v>
          </cell>
          <cell r="B13">
            <v>10</v>
          </cell>
        </row>
        <row r="14">
          <cell r="A14">
            <v>40706</v>
          </cell>
          <cell r="B14">
            <v>20</v>
          </cell>
        </row>
        <row r="15">
          <cell r="A15">
            <v>40706</v>
          </cell>
          <cell r="B15">
            <v>11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tabSelected="1" zoomScale="120" zoomScaleNormal="120" workbookViewId="0"/>
  </sheetViews>
  <sheetFormatPr defaultColWidth="8.88671875" defaultRowHeight="13.8" x14ac:dyDescent="0.25"/>
  <cols>
    <col min="1" max="1" width="8.88671875" style="3"/>
    <col min="2" max="2" width="26.6640625" style="3" customWidth="1"/>
    <col min="3" max="3" width="15.109375" style="3" customWidth="1"/>
    <col min="4" max="16384" width="8.88671875" style="3"/>
  </cols>
  <sheetData>
    <row r="2" spans="1:2" x14ac:dyDescent="0.25">
      <c r="A2" s="4" t="s">
        <v>1</v>
      </c>
    </row>
    <row r="3" spans="1:2" x14ac:dyDescent="0.25">
      <c r="A3" s="3" t="s">
        <v>0</v>
      </c>
    </row>
    <row r="4" spans="1:2" x14ac:dyDescent="0.25">
      <c r="A4" s="3" t="s">
        <v>2</v>
      </c>
    </row>
    <row r="6" spans="1:2" x14ac:dyDescent="0.25">
      <c r="A6" s="5" t="s">
        <v>13</v>
      </c>
      <c r="B6" s="5"/>
    </row>
    <row r="7" spans="1:2" x14ac:dyDescent="0.25">
      <c r="A7" s="6" t="s">
        <v>3</v>
      </c>
      <c r="B7" s="7" t="s">
        <v>8</v>
      </c>
    </row>
    <row r="8" spans="1:2" x14ac:dyDescent="0.25">
      <c r="A8" s="6" t="s">
        <v>4</v>
      </c>
      <c r="B8" s="7" t="s">
        <v>9</v>
      </c>
    </row>
    <row r="9" spans="1:2" x14ac:dyDescent="0.25">
      <c r="A9" s="6" t="s">
        <v>5</v>
      </c>
      <c r="B9" s="7" t="s">
        <v>10</v>
      </c>
    </row>
    <row r="10" spans="1:2" x14ac:dyDescent="0.25">
      <c r="A10" s="6" t="s">
        <v>6</v>
      </c>
      <c r="B10" s="7" t="s">
        <v>11</v>
      </c>
    </row>
    <row r="11" spans="1:2" ht="27.6" x14ac:dyDescent="0.25">
      <c r="A11" s="6" t="s">
        <v>7</v>
      </c>
      <c r="B11" s="7" t="s">
        <v>12</v>
      </c>
    </row>
    <row r="13" spans="1:2" x14ac:dyDescent="0.25">
      <c r="A13" s="5" t="s">
        <v>20</v>
      </c>
      <c r="B13" s="5"/>
    </row>
    <row r="14" spans="1:2" x14ac:dyDescent="0.25">
      <c r="A14" s="6" t="s">
        <v>14</v>
      </c>
      <c r="B14" s="8" t="s">
        <v>21</v>
      </c>
    </row>
    <row r="15" spans="1:2" x14ac:dyDescent="0.25">
      <c r="A15" s="6" t="s">
        <v>15</v>
      </c>
      <c r="B15" s="8" t="s">
        <v>62</v>
      </c>
    </row>
    <row r="16" spans="1:2" x14ac:dyDescent="0.25">
      <c r="A16" s="6" t="s">
        <v>18</v>
      </c>
      <c r="B16" s="8" t="s">
        <v>22</v>
      </c>
    </row>
    <row r="17" spans="1:3" x14ac:dyDescent="0.25">
      <c r="A17" s="6" t="s">
        <v>19</v>
      </c>
      <c r="B17" s="8" t="s">
        <v>23</v>
      </c>
    </row>
    <row r="18" spans="1:3" x14ac:dyDescent="0.25">
      <c r="A18" s="6" t="s">
        <v>16</v>
      </c>
      <c r="B18" s="8" t="s">
        <v>24</v>
      </c>
    </row>
    <row r="19" spans="1:3" x14ac:dyDescent="0.25">
      <c r="A19" s="6" t="s">
        <v>17</v>
      </c>
      <c r="B19" s="8" t="s">
        <v>25</v>
      </c>
    </row>
    <row r="21" spans="1:3" x14ac:dyDescent="0.25">
      <c r="A21" s="5" t="s">
        <v>26</v>
      </c>
      <c r="B21" s="5"/>
      <c r="C21" s="5"/>
    </row>
    <row r="22" spans="1:3" x14ac:dyDescent="0.25">
      <c r="A22" s="4">
        <v>1</v>
      </c>
      <c r="B22" s="4" t="s">
        <v>27</v>
      </c>
      <c r="C22" s="4"/>
    </row>
    <row r="23" spans="1:3" x14ac:dyDescent="0.25">
      <c r="A23" s="4">
        <v>2</v>
      </c>
      <c r="B23" s="4" t="s">
        <v>28</v>
      </c>
      <c r="C23" s="4"/>
    </row>
    <row r="24" spans="1:3" x14ac:dyDescent="0.25">
      <c r="A24" s="4">
        <v>3</v>
      </c>
      <c r="B24" s="4" t="s">
        <v>31</v>
      </c>
      <c r="C24" s="4"/>
    </row>
    <row r="25" spans="1:3" x14ac:dyDescent="0.25">
      <c r="A25" s="4">
        <v>4</v>
      </c>
      <c r="B25" s="4" t="s">
        <v>29</v>
      </c>
      <c r="C25" s="4"/>
    </row>
    <row r="26" spans="1:3" x14ac:dyDescent="0.25">
      <c r="A26" s="4">
        <v>5</v>
      </c>
      <c r="B26" s="4" t="s">
        <v>32</v>
      </c>
      <c r="C26" s="4"/>
    </row>
    <row r="27" spans="1:3" x14ac:dyDescent="0.25">
      <c r="A27" s="4">
        <v>6</v>
      </c>
      <c r="B27" s="4" t="s">
        <v>30</v>
      </c>
      <c r="C27" s="4"/>
    </row>
    <row r="29" spans="1:3" x14ac:dyDescent="0.25">
      <c r="A29" s="5" t="s">
        <v>33</v>
      </c>
      <c r="B29" s="5"/>
      <c r="C29" s="5"/>
    </row>
    <row r="30" spans="1:3" x14ac:dyDescent="0.25">
      <c r="A30" s="4" t="s">
        <v>34</v>
      </c>
      <c r="B30" s="7" t="s">
        <v>38</v>
      </c>
      <c r="C30" s="9" t="s">
        <v>41</v>
      </c>
    </row>
    <row r="31" spans="1:3" x14ac:dyDescent="0.25">
      <c r="A31" s="4" t="s">
        <v>35</v>
      </c>
      <c r="B31" s="7" t="s">
        <v>39</v>
      </c>
      <c r="C31" s="7">
        <v>27</v>
      </c>
    </row>
    <row r="32" spans="1:3" x14ac:dyDescent="0.25">
      <c r="A32" s="4" t="s">
        <v>37</v>
      </c>
      <c r="B32" s="7" t="s">
        <v>40</v>
      </c>
      <c r="C32" s="4" t="b">
        <f>1=1</f>
        <v>1</v>
      </c>
    </row>
    <row r="33" spans="1:3" x14ac:dyDescent="0.25">
      <c r="A33" s="4" t="s">
        <v>36</v>
      </c>
      <c r="B33" s="7" t="s">
        <v>40</v>
      </c>
      <c r="C33" s="4" t="e">
        <f>1/0</f>
        <v>#DIV/0!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11" sqref="F11"/>
    </sheetView>
  </sheetViews>
  <sheetFormatPr defaultColWidth="8.88671875" defaultRowHeight="13.8" x14ac:dyDescent="0.25"/>
  <cols>
    <col min="1" max="1" width="18.33203125" style="3" bestFit="1" customWidth="1"/>
    <col min="2" max="3" width="9" style="3" bestFit="1" customWidth="1"/>
    <col min="4" max="4" width="8.88671875" style="3"/>
    <col min="5" max="5" width="9.109375" style="3" bestFit="1" customWidth="1"/>
    <col min="6" max="16384" width="8.88671875" style="3"/>
  </cols>
  <sheetData>
    <row r="1" spans="1:6" x14ac:dyDescent="0.25">
      <c r="A1" s="95" t="s">
        <v>288</v>
      </c>
      <c r="B1" s="3">
        <v>45</v>
      </c>
    </row>
    <row r="3" spans="1:6" x14ac:dyDescent="0.25">
      <c r="A3" s="95" t="s">
        <v>289</v>
      </c>
      <c r="B3" s="95" t="s">
        <v>290</v>
      </c>
      <c r="C3" s="95" t="s">
        <v>291</v>
      </c>
      <c r="D3" s="95" t="s">
        <v>102</v>
      </c>
    </row>
    <row r="4" spans="1:6" ht="15" customHeight="1" x14ac:dyDescent="0.25">
      <c r="A4" s="3" t="s">
        <v>85</v>
      </c>
      <c r="B4" s="3">
        <v>50</v>
      </c>
    </row>
    <row r="5" spans="1:6" x14ac:dyDescent="0.25">
      <c r="A5" s="3" t="s">
        <v>90</v>
      </c>
      <c r="B5" s="3">
        <v>55</v>
      </c>
    </row>
    <row r="6" spans="1:6" x14ac:dyDescent="0.25">
      <c r="A6" s="3" t="s">
        <v>87</v>
      </c>
      <c r="B6" s="3">
        <v>12</v>
      </c>
    </row>
    <row r="7" spans="1:6" x14ac:dyDescent="0.25">
      <c r="A7" s="3" t="s">
        <v>89</v>
      </c>
      <c r="B7" s="3">
        <v>35</v>
      </c>
    </row>
    <row r="9" spans="1:6" x14ac:dyDescent="0.25">
      <c r="F9" s="53"/>
    </row>
    <row r="12" spans="1:6" x14ac:dyDescent="0.25">
      <c r="A12" s="128" t="s">
        <v>292</v>
      </c>
      <c r="B12" s="128"/>
      <c r="C12" s="128"/>
      <c r="D12" s="93"/>
    </row>
    <row r="13" spans="1:6" x14ac:dyDescent="0.25">
      <c r="A13" s="3" t="s">
        <v>104</v>
      </c>
      <c r="B13" s="68" t="s">
        <v>290</v>
      </c>
      <c r="C13" s="68" t="s">
        <v>291</v>
      </c>
      <c r="D13" s="93"/>
      <c r="E13" s="93"/>
    </row>
    <row r="14" spans="1:6" x14ac:dyDescent="0.25">
      <c r="A14" s="3" t="s">
        <v>293</v>
      </c>
      <c r="B14" s="3">
        <v>0</v>
      </c>
      <c r="C14" s="3">
        <v>2</v>
      </c>
    </row>
    <row r="15" spans="1:6" x14ac:dyDescent="0.25">
      <c r="A15" s="3" t="s">
        <v>294</v>
      </c>
      <c r="B15" s="43">
        <v>10</v>
      </c>
      <c r="C15" s="3">
        <v>4</v>
      </c>
    </row>
    <row r="16" spans="1:6" x14ac:dyDescent="0.25">
      <c r="A16" s="3" t="s">
        <v>295</v>
      </c>
      <c r="B16" s="3">
        <v>20</v>
      </c>
      <c r="C16" s="3">
        <v>6</v>
      </c>
    </row>
    <row r="17" spans="1:3" x14ac:dyDescent="0.25">
      <c r="A17" s="3" t="s">
        <v>296</v>
      </c>
      <c r="B17" s="3">
        <v>30</v>
      </c>
      <c r="C17" s="3">
        <v>8</v>
      </c>
    </row>
    <row r="18" spans="1:3" x14ac:dyDescent="0.25">
      <c r="A18" s="3" t="s">
        <v>297</v>
      </c>
      <c r="B18" s="3">
        <v>40</v>
      </c>
      <c r="C18" s="3">
        <v>10</v>
      </c>
    </row>
    <row r="19" spans="1:3" x14ac:dyDescent="0.25">
      <c r="A19" s="3" t="s">
        <v>298</v>
      </c>
      <c r="B19" s="3">
        <v>50</v>
      </c>
      <c r="C19" s="3">
        <v>12</v>
      </c>
    </row>
    <row r="20" spans="1:3" x14ac:dyDescent="0.25">
      <c r="A20" s="3" t="s">
        <v>299</v>
      </c>
      <c r="B20" s="3">
        <v>60</v>
      </c>
      <c r="C20" s="3">
        <v>14</v>
      </c>
    </row>
    <row r="21" spans="1:3" x14ac:dyDescent="0.25">
      <c r="A21" s="3" t="s">
        <v>300</v>
      </c>
      <c r="B21" s="3">
        <v>70</v>
      </c>
      <c r="C21" s="3">
        <v>16</v>
      </c>
    </row>
    <row r="23" spans="1:3" x14ac:dyDescent="0.25">
      <c r="A23" s="128" t="s">
        <v>301</v>
      </c>
      <c r="B23" s="128"/>
      <c r="C23" s="128"/>
    </row>
    <row r="24" spans="1:3" x14ac:dyDescent="0.25">
      <c r="A24" s="94" t="s">
        <v>104</v>
      </c>
      <c r="B24" s="68" t="s">
        <v>290</v>
      </c>
      <c r="C24" s="68" t="s">
        <v>291</v>
      </c>
    </row>
    <row r="25" spans="1:3" x14ac:dyDescent="0.25">
      <c r="A25" s="3" t="s">
        <v>293</v>
      </c>
      <c r="B25" s="3">
        <v>0</v>
      </c>
      <c r="C25" s="3">
        <v>5</v>
      </c>
    </row>
    <row r="26" spans="1:3" x14ac:dyDescent="0.25">
      <c r="A26" s="3" t="s">
        <v>294</v>
      </c>
      <c r="B26" s="3">
        <v>10</v>
      </c>
      <c r="C26" s="3">
        <v>10</v>
      </c>
    </row>
    <row r="27" spans="1:3" x14ac:dyDescent="0.25">
      <c r="A27" s="3" t="s">
        <v>295</v>
      </c>
      <c r="B27" s="3">
        <v>20</v>
      </c>
      <c r="C27" s="3">
        <v>15</v>
      </c>
    </row>
    <row r="28" spans="1:3" x14ac:dyDescent="0.25">
      <c r="A28" s="3" t="s">
        <v>296</v>
      </c>
      <c r="B28" s="3">
        <v>30</v>
      </c>
      <c r="C28" s="3">
        <v>20</v>
      </c>
    </row>
    <row r="29" spans="1:3" x14ac:dyDescent="0.25">
      <c r="A29" s="3" t="s">
        <v>297</v>
      </c>
      <c r="B29" s="3">
        <v>40</v>
      </c>
      <c r="C29" s="3">
        <v>25</v>
      </c>
    </row>
    <row r="30" spans="1:3" x14ac:dyDescent="0.25">
      <c r="A30" s="3" t="s">
        <v>298</v>
      </c>
      <c r="B30" s="3">
        <v>50</v>
      </c>
      <c r="C30" s="3">
        <v>30</v>
      </c>
    </row>
    <row r="31" spans="1:3" x14ac:dyDescent="0.25">
      <c r="A31" s="3" t="s">
        <v>299</v>
      </c>
      <c r="B31" s="3">
        <v>60</v>
      </c>
      <c r="C31" s="3">
        <v>40</v>
      </c>
    </row>
    <row r="32" spans="1:3" x14ac:dyDescent="0.25">
      <c r="A32" s="3" t="s">
        <v>300</v>
      </c>
      <c r="B32" s="3">
        <v>70</v>
      </c>
      <c r="C32" s="3">
        <v>50</v>
      </c>
    </row>
  </sheetData>
  <mergeCells count="2">
    <mergeCell ref="A12:C12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zoomScale="120" zoomScaleNormal="120" workbookViewId="0">
      <selection activeCell="A5" sqref="A5"/>
    </sheetView>
  </sheetViews>
  <sheetFormatPr defaultColWidth="9.109375" defaultRowHeight="13.8" x14ac:dyDescent="0.25"/>
  <cols>
    <col min="1" max="1" width="18" style="3" customWidth="1"/>
    <col min="2" max="2" width="8.88671875" style="3" customWidth="1"/>
    <col min="3" max="8" width="6.109375" style="3" customWidth="1"/>
    <col min="9" max="12" width="9.109375" style="3"/>
    <col min="13" max="13" width="15.33203125" style="3" customWidth="1"/>
    <col min="14" max="16384" width="9.109375" style="3"/>
  </cols>
  <sheetData>
    <row r="2" spans="1:8" x14ac:dyDescent="0.25">
      <c r="A2" s="119" t="s">
        <v>302</v>
      </c>
      <c r="B2" s="99">
        <v>6000</v>
      </c>
    </row>
    <row r="3" spans="1:8" x14ac:dyDescent="0.25">
      <c r="A3" s="120" t="s">
        <v>303</v>
      </c>
      <c r="B3" s="100">
        <v>3</v>
      </c>
      <c r="G3" s="5"/>
    </row>
    <row r="4" spans="1:8" x14ac:dyDescent="0.25">
      <c r="A4" s="104" t="s">
        <v>304</v>
      </c>
      <c r="B4" s="102"/>
    </row>
    <row r="6" spans="1:8" x14ac:dyDescent="0.25">
      <c r="A6" s="118" t="s">
        <v>305</v>
      </c>
      <c r="B6" s="118">
        <v>0</v>
      </c>
      <c r="C6" s="118">
        <v>1</v>
      </c>
      <c r="D6" s="118">
        <v>2</v>
      </c>
      <c r="E6" s="118">
        <v>3</v>
      </c>
      <c r="F6" s="118">
        <v>4</v>
      </c>
      <c r="G6" s="118">
        <v>5</v>
      </c>
      <c r="H6" s="118">
        <v>6</v>
      </c>
    </row>
    <row r="7" spans="1:8" x14ac:dyDescent="0.25">
      <c r="A7" s="119">
        <v>0</v>
      </c>
      <c r="B7" s="101">
        <v>0</v>
      </c>
      <c r="C7" s="101">
        <v>1</v>
      </c>
      <c r="D7" s="101">
        <v>2</v>
      </c>
      <c r="E7" s="101">
        <v>3</v>
      </c>
      <c r="F7" s="101">
        <v>4</v>
      </c>
      <c r="G7" s="101">
        <v>5</v>
      </c>
      <c r="H7" s="101">
        <v>6</v>
      </c>
    </row>
    <row r="8" spans="1:8" x14ac:dyDescent="0.25">
      <c r="A8" s="119">
        <v>500</v>
      </c>
      <c r="B8" s="101">
        <v>1</v>
      </c>
      <c r="C8" s="101">
        <v>2</v>
      </c>
      <c r="D8" s="101">
        <v>3</v>
      </c>
      <c r="E8" s="101">
        <v>4</v>
      </c>
      <c r="F8" s="101">
        <v>5</v>
      </c>
      <c r="G8" s="101">
        <v>6</v>
      </c>
      <c r="H8" s="101">
        <v>7</v>
      </c>
    </row>
    <row r="9" spans="1:8" x14ac:dyDescent="0.25">
      <c r="A9" s="119">
        <v>1500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</row>
    <row r="10" spans="1:8" x14ac:dyDescent="0.25">
      <c r="A10" s="119">
        <v>3900</v>
      </c>
      <c r="B10" s="103">
        <v>3</v>
      </c>
      <c r="C10" s="103">
        <v>4</v>
      </c>
      <c r="D10" s="103">
        <v>5</v>
      </c>
      <c r="E10" s="101">
        <v>6</v>
      </c>
      <c r="F10" s="101">
        <v>7</v>
      </c>
      <c r="G10" s="101">
        <v>8</v>
      </c>
      <c r="H10" s="101">
        <v>9</v>
      </c>
    </row>
    <row r="11" spans="1:8" x14ac:dyDescent="0.25">
      <c r="A11" s="119">
        <v>7500</v>
      </c>
      <c r="B11" s="101">
        <v>4</v>
      </c>
      <c r="C11" s="101">
        <v>5</v>
      </c>
      <c r="D11" s="101">
        <v>6</v>
      </c>
      <c r="E11" s="101">
        <v>7</v>
      </c>
      <c r="F11" s="101">
        <v>8</v>
      </c>
      <c r="G11" s="101">
        <v>9</v>
      </c>
      <c r="H11" s="101">
        <v>10</v>
      </c>
    </row>
  </sheetData>
  <conditionalFormatting sqref="B7:H11">
    <cfRule type="expression" dxfId="3" priority="1">
      <formula>AND($A7=LOOKUP($B$2,$A$7:$A$11),B$6=LOOKUP($B$3,$B$6:$H$6))</formula>
    </cfRule>
    <cfRule type="expression" dxfId="2" priority="2">
      <formula>B$6=LOOKUP($B$3,$B$6:$H$6)</formula>
    </cfRule>
    <cfRule type="expression" dxfId="1" priority="3">
      <formula>$A7=LOOKUP($B$2,$A$7:$A$11)</formula>
    </cfRule>
  </conditionalFormatting>
  <pageMargins left="0.7" right="0.7" top="0.75" bottom="0.75" header="0.3" footer="0.3"/>
  <pageSetup orientation="landscape" r:id="rId1"/>
  <headerFooter>
    <oddHeader>&amp;LPage &amp;P of &amp;N&amp;RWorksheet name = &amp;A</oddHeader>
    <oddFooter>&amp;LAdvanced Excel for Accounting and Finance - Northwest Accounting Educators Conference 2012. Michael excelisfun Girvin.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C9" sqref="C9"/>
    </sheetView>
  </sheetViews>
  <sheetFormatPr defaultRowHeight="14.4" x14ac:dyDescent="0.3"/>
  <cols>
    <col min="1" max="1" width="13.88671875" customWidth="1"/>
    <col min="2" max="2" width="12.44140625" customWidth="1"/>
    <col min="3" max="3" width="12.88671875" customWidth="1"/>
    <col min="4" max="4" width="9.44140625" customWidth="1"/>
    <col min="5" max="5" width="19.6640625" customWidth="1"/>
    <col min="6" max="6" width="36.6640625" customWidth="1"/>
  </cols>
  <sheetData>
    <row r="2" spans="1:6" ht="28.8" x14ac:dyDescent="0.3">
      <c r="A2" s="112" t="s">
        <v>347</v>
      </c>
      <c r="B2" s="115" t="s">
        <v>348</v>
      </c>
      <c r="C2" s="116" t="s">
        <v>349</v>
      </c>
      <c r="D2" s="115" t="s">
        <v>291</v>
      </c>
      <c r="E2" s="116" t="s">
        <v>350</v>
      </c>
      <c r="F2" s="115" t="s">
        <v>351</v>
      </c>
    </row>
    <row r="3" spans="1:6" x14ac:dyDescent="0.3">
      <c r="A3" s="113">
        <v>0</v>
      </c>
      <c r="B3" s="105">
        <v>0</v>
      </c>
      <c r="C3" s="105">
        <v>1313</v>
      </c>
      <c r="D3" s="106">
        <v>0</v>
      </c>
      <c r="E3" s="107">
        <v>0</v>
      </c>
      <c r="F3" s="2" t="str">
        <f t="shared" ref="F3:F9" si="0">IF(B3=0,"Zero Tax",IF(E3=0,"",DOLLAR(E3)&amp;" + ")&amp;TEXT(D3:D3,"0%")&amp;" of excess over "&amp;DOLLAR(B3,0))</f>
        <v>Zero Tax</v>
      </c>
    </row>
    <row r="4" spans="1:6" x14ac:dyDescent="0.3">
      <c r="A4" s="114">
        <f t="shared" ref="A4:A9" si="1">B4+0.01</f>
        <v>1313.01</v>
      </c>
      <c r="B4" s="105">
        <f t="shared" ref="B4:B9" si="2">C3</f>
        <v>1313</v>
      </c>
      <c r="C4" s="105">
        <v>2038</v>
      </c>
      <c r="D4" s="108">
        <v>0.1</v>
      </c>
      <c r="E4" s="107">
        <f>E3+D3*(C3-B3)</f>
        <v>0</v>
      </c>
      <c r="F4" s="2" t="str">
        <f t="shared" si="0"/>
        <v>10% of excess over $1,313</v>
      </c>
    </row>
    <row r="5" spans="1:6" x14ac:dyDescent="0.3">
      <c r="A5" s="114">
        <f t="shared" si="1"/>
        <v>2038.01</v>
      </c>
      <c r="B5" s="105">
        <f t="shared" si="2"/>
        <v>2038</v>
      </c>
      <c r="C5" s="105">
        <v>6304</v>
      </c>
      <c r="D5" s="108">
        <v>0.15</v>
      </c>
      <c r="E5" s="107">
        <f>ROUND(E4+D4*(C4-B4),2)</f>
        <v>72.5</v>
      </c>
      <c r="F5" s="2" t="str">
        <f t="shared" si="0"/>
        <v>$72.50 + 15% of excess over $2,038</v>
      </c>
    </row>
    <row r="6" spans="1:6" x14ac:dyDescent="0.3">
      <c r="A6" s="114">
        <f t="shared" si="1"/>
        <v>6304.01</v>
      </c>
      <c r="B6" s="109">
        <f t="shared" si="2"/>
        <v>6304</v>
      </c>
      <c r="C6" s="109">
        <v>9844</v>
      </c>
      <c r="D6" s="108">
        <v>0.25</v>
      </c>
      <c r="E6" s="110">
        <f>ROUND(E5+D5*(C5-B5),2)</f>
        <v>712.4</v>
      </c>
      <c r="F6" s="1" t="str">
        <f t="shared" si="0"/>
        <v>$712.40 + 25% of excess over $6,304</v>
      </c>
    </row>
    <row r="7" spans="1:6" x14ac:dyDescent="0.3">
      <c r="A7" s="114">
        <f t="shared" si="1"/>
        <v>9844.01</v>
      </c>
      <c r="B7" s="105">
        <f t="shared" si="2"/>
        <v>9844</v>
      </c>
      <c r="C7" s="105">
        <v>18050</v>
      </c>
      <c r="D7" s="108">
        <v>0.28000000000000003</v>
      </c>
      <c r="E7" s="107">
        <f>ROUND(E6+D6*(C6-B6),2)</f>
        <v>1597.4</v>
      </c>
      <c r="F7" s="2" t="str">
        <f t="shared" si="0"/>
        <v>$1,597.40 + 28% of excess over $9,844</v>
      </c>
    </row>
    <row r="8" spans="1:6" x14ac:dyDescent="0.3">
      <c r="A8" s="114">
        <f t="shared" si="1"/>
        <v>18050.009999999998</v>
      </c>
      <c r="B8" s="105">
        <f t="shared" si="2"/>
        <v>18050</v>
      </c>
      <c r="C8" s="105">
        <v>31725</v>
      </c>
      <c r="D8" s="108">
        <v>0.33</v>
      </c>
      <c r="E8" s="107">
        <f>ROUND(E7+D7*(C7-B7),2)</f>
        <v>3895.08</v>
      </c>
      <c r="F8" s="2" t="str">
        <f t="shared" si="0"/>
        <v>$3,895.08 + 33% of excess over $18,050</v>
      </c>
    </row>
    <row r="9" spans="1:6" x14ac:dyDescent="0.3">
      <c r="A9" s="114">
        <f t="shared" si="1"/>
        <v>31725.01</v>
      </c>
      <c r="B9" s="105">
        <f t="shared" si="2"/>
        <v>31725</v>
      </c>
      <c r="C9" s="105"/>
      <c r="D9" s="108">
        <v>0.35</v>
      </c>
      <c r="E9" s="107">
        <f>ROUND(E8+D8*(C8-B8),2)</f>
        <v>8407.83</v>
      </c>
      <c r="F9" s="2" t="str">
        <f t="shared" si="0"/>
        <v>$8,407.83 + 35% of excess over $31,725</v>
      </c>
    </row>
    <row r="11" spans="1:6" x14ac:dyDescent="0.3">
      <c r="B11" s="1" t="s">
        <v>352</v>
      </c>
      <c r="C11" s="110">
        <v>2500</v>
      </c>
    </row>
    <row r="12" spans="1:6" x14ac:dyDescent="0.3">
      <c r="B12" s="2" t="s">
        <v>304</v>
      </c>
      <c r="C12" s="117"/>
      <c r="E12" s="111"/>
    </row>
    <row r="13" spans="1:6" x14ac:dyDescent="0.3">
      <c r="C13" s="117"/>
    </row>
  </sheetData>
  <conditionalFormatting sqref="B3:F9">
    <cfRule type="expression" dxfId="0" priority="1">
      <formula>$A3=LOOKUP($C$12,$A$4:$A$10)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zoomScale="120" zoomScaleNormal="120" workbookViewId="0">
      <selection activeCell="E11" sqref="E11"/>
    </sheetView>
  </sheetViews>
  <sheetFormatPr defaultColWidth="8.88671875" defaultRowHeight="13.8" x14ac:dyDescent="0.25"/>
  <cols>
    <col min="1" max="1" width="8.88671875" style="3"/>
    <col min="2" max="2" width="17.88671875" style="3" customWidth="1"/>
    <col min="3" max="4" width="12.33203125" style="3" customWidth="1"/>
    <col min="5" max="5" width="15.6640625" style="3" customWidth="1"/>
    <col min="6" max="8" width="12.33203125" style="3" customWidth="1"/>
    <col min="9" max="9" width="10.6640625" style="3" bestFit="1" customWidth="1"/>
    <col min="10" max="16384" width="8.88671875" style="3"/>
  </cols>
  <sheetData>
    <row r="2" spans="1:9" x14ac:dyDescent="0.25">
      <c r="A2" s="5" t="s">
        <v>61</v>
      </c>
    </row>
    <row r="4" spans="1:9" x14ac:dyDescent="0.25">
      <c r="B4" s="10" t="s">
        <v>42</v>
      </c>
      <c r="C4" s="11"/>
      <c r="D4" s="11"/>
      <c r="E4" s="11"/>
      <c r="F4" s="11"/>
      <c r="G4" s="11"/>
      <c r="H4" s="12"/>
    </row>
    <row r="5" spans="1:9" x14ac:dyDescent="0.25">
      <c r="B5" s="13"/>
      <c r="C5" s="14" t="s">
        <v>43</v>
      </c>
      <c r="D5" s="14" t="s">
        <v>44</v>
      </c>
      <c r="E5" s="14" t="s">
        <v>45</v>
      </c>
      <c r="F5" s="14" t="s">
        <v>46</v>
      </c>
      <c r="G5" s="14" t="s">
        <v>47</v>
      </c>
      <c r="H5" s="14" t="s">
        <v>48</v>
      </c>
    </row>
    <row r="6" spans="1:9" x14ac:dyDescent="0.25">
      <c r="B6" s="14" t="s">
        <v>49</v>
      </c>
      <c r="C6" s="42"/>
      <c r="D6" s="16"/>
      <c r="E6" s="16"/>
      <c r="F6" s="16"/>
      <c r="G6" s="16"/>
      <c r="H6" s="16"/>
    </row>
    <row r="7" spans="1:9" x14ac:dyDescent="0.25">
      <c r="B7" s="17" t="str">
        <f t="shared" ref="B7:B12" si="0">B19</f>
        <v>Expense 1</v>
      </c>
      <c r="C7" s="18"/>
      <c r="D7" s="18"/>
      <c r="E7" s="18"/>
      <c r="F7" s="18"/>
      <c r="G7" s="18"/>
      <c r="H7" s="18"/>
    </row>
    <row r="8" spans="1:9" x14ac:dyDescent="0.25">
      <c r="B8" s="17" t="str">
        <f t="shared" si="0"/>
        <v>Expense 2</v>
      </c>
      <c r="C8" s="18"/>
      <c r="D8" s="18"/>
      <c r="E8" s="18"/>
      <c r="F8" s="18"/>
      <c r="G8" s="18"/>
      <c r="H8" s="18"/>
    </row>
    <row r="9" spans="1:9" x14ac:dyDescent="0.25">
      <c r="B9" s="17" t="str">
        <f t="shared" si="0"/>
        <v>Expense 3</v>
      </c>
      <c r="C9" s="18"/>
      <c r="D9" s="18"/>
      <c r="E9" s="18"/>
      <c r="F9" s="18"/>
      <c r="G9" s="18"/>
      <c r="H9" s="18"/>
    </row>
    <row r="10" spans="1:9" x14ac:dyDescent="0.25">
      <c r="B10" s="17" t="str">
        <f t="shared" si="0"/>
        <v>Expense 4</v>
      </c>
      <c r="C10" s="18"/>
      <c r="D10" s="18"/>
      <c r="E10" s="18"/>
      <c r="F10" s="18"/>
      <c r="G10" s="18"/>
      <c r="H10" s="18"/>
    </row>
    <row r="11" spans="1:9" x14ac:dyDescent="0.25">
      <c r="B11" s="17" t="str">
        <f t="shared" si="0"/>
        <v>Expense 5</v>
      </c>
      <c r="C11" s="18"/>
      <c r="D11" s="18"/>
      <c r="E11" s="18"/>
      <c r="F11" s="18"/>
      <c r="G11" s="18"/>
      <c r="H11" s="18"/>
    </row>
    <row r="12" spans="1:9" ht="14.4" thickBot="1" x14ac:dyDescent="0.3">
      <c r="B12" s="17" t="str">
        <f t="shared" si="0"/>
        <v>Expense 6</v>
      </c>
      <c r="C12" s="18"/>
      <c r="D12" s="18"/>
      <c r="E12" s="18"/>
      <c r="F12" s="18"/>
      <c r="G12" s="18"/>
      <c r="H12" s="18"/>
    </row>
    <row r="13" spans="1:9" ht="14.4" thickBot="1" x14ac:dyDescent="0.3">
      <c r="B13" s="19" t="s">
        <v>50</v>
      </c>
      <c r="C13" s="20"/>
      <c r="D13" s="20"/>
      <c r="E13" s="20"/>
      <c r="F13" s="20"/>
      <c r="G13" s="20"/>
      <c r="H13" s="20"/>
    </row>
    <row r="14" spans="1:9" ht="14.4" thickBot="1" x14ac:dyDescent="0.3">
      <c r="B14" s="21" t="s">
        <v>51</v>
      </c>
      <c r="C14" s="22"/>
      <c r="D14" s="22"/>
      <c r="E14" s="22"/>
      <c r="F14" s="22"/>
      <c r="G14" s="22"/>
      <c r="H14" s="22"/>
      <c r="I14" s="23"/>
    </row>
    <row r="15" spans="1:9" ht="14.4" thickTop="1" x14ac:dyDescent="0.25"/>
    <row r="16" spans="1:9" x14ac:dyDescent="0.25">
      <c r="B16" s="49" t="s">
        <v>52</v>
      </c>
      <c r="C16" s="49"/>
      <c r="E16" s="24"/>
    </row>
    <row r="17" spans="1:10" x14ac:dyDescent="0.25">
      <c r="B17" s="13" t="s">
        <v>53</v>
      </c>
      <c r="C17" s="15">
        <v>55000</v>
      </c>
      <c r="E17" s="4"/>
      <c r="F17" s="4"/>
      <c r="G17" s="4"/>
      <c r="H17" s="4"/>
      <c r="I17" s="4"/>
      <c r="J17" s="4"/>
    </row>
    <row r="18" spans="1:10" x14ac:dyDescent="0.25">
      <c r="B18" s="13" t="s">
        <v>54</v>
      </c>
      <c r="C18" s="25">
        <v>4.7500000000000001E-2</v>
      </c>
      <c r="E18" s="4"/>
      <c r="F18" s="4"/>
      <c r="G18" s="4"/>
      <c r="H18" s="4"/>
      <c r="I18" s="4"/>
      <c r="J18" s="4"/>
    </row>
    <row r="19" spans="1:10" x14ac:dyDescent="0.25">
      <c r="B19" s="13" t="s">
        <v>55</v>
      </c>
      <c r="C19" s="25">
        <v>0.17</v>
      </c>
      <c r="E19" s="4"/>
      <c r="F19" s="4"/>
      <c r="G19" s="4"/>
      <c r="H19" s="4"/>
      <c r="I19" s="4"/>
      <c r="J19" s="4"/>
    </row>
    <row r="20" spans="1:10" x14ac:dyDescent="0.25">
      <c r="B20" s="13" t="s">
        <v>56</v>
      </c>
      <c r="C20" s="25">
        <v>0.20499999999999999</v>
      </c>
      <c r="E20" s="4"/>
      <c r="F20" s="4"/>
      <c r="G20" s="4"/>
      <c r="H20" s="4"/>
      <c r="I20" s="4"/>
      <c r="J20" s="4"/>
    </row>
    <row r="21" spans="1:10" x14ac:dyDescent="0.25">
      <c r="B21" s="13" t="s">
        <v>57</v>
      </c>
      <c r="C21" s="25">
        <v>0.15</v>
      </c>
    </row>
    <row r="22" spans="1:10" x14ac:dyDescent="0.25">
      <c r="B22" s="13" t="s">
        <v>58</v>
      </c>
      <c r="C22" s="25">
        <v>0.125</v>
      </c>
    </row>
    <row r="23" spans="1:10" x14ac:dyDescent="0.25">
      <c r="B23" s="13" t="s">
        <v>59</v>
      </c>
      <c r="C23" s="25">
        <v>0.06</v>
      </c>
      <c r="E23" s="26"/>
    </row>
    <row r="24" spans="1:10" x14ac:dyDescent="0.25">
      <c r="B24" s="13" t="s">
        <v>60</v>
      </c>
      <c r="C24" s="25">
        <v>2.5000000000000001E-2</v>
      </c>
      <c r="E24" s="26"/>
    </row>
    <row r="27" spans="1:10" x14ac:dyDescent="0.25">
      <c r="A27" s="5" t="s">
        <v>37</v>
      </c>
    </row>
    <row r="29" spans="1:10" x14ac:dyDescent="0.25">
      <c r="B29" s="32">
        <v>1</v>
      </c>
      <c r="C29" s="33">
        <v>2</v>
      </c>
      <c r="E29" s="27"/>
    </row>
    <row r="30" spans="1:10" x14ac:dyDescent="0.25">
      <c r="B30" s="34">
        <v>322</v>
      </c>
      <c r="C30" s="35">
        <v>322</v>
      </c>
    </row>
    <row r="31" spans="1:10" x14ac:dyDescent="0.25">
      <c r="B31" s="34">
        <v>171.91</v>
      </c>
      <c r="C31" s="35">
        <v>172.21</v>
      </c>
    </row>
    <row r="32" spans="1:10" ht="14.4" thickBot="1" x14ac:dyDescent="0.3">
      <c r="B32" s="36">
        <v>143.75</v>
      </c>
      <c r="C32" s="37">
        <v>144.25</v>
      </c>
      <c r="E32" s="28" t="s">
        <v>308</v>
      </c>
    </row>
    <row r="33" spans="1:8" ht="14.4" thickBot="1" x14ac:dyDescent="0.3">
      <c r="B33" s="38"/>
      <c r="C33" s="38"/>
      <c r="E33" s="29"/>
    </row>
    <row r="34" spans="1:8" ht="14.4" thickTop="1" x14ac:dyDescent="0.25"/>
    <row r="36" spans="1:8" x14ac:dyDescent="0.25">
      <c r="A36" s="5" t="s">
        <v>63</v>
      </c>
    </row>
    <row r="37" spans="1:8" ht="14.4" x14ac:dyDescent="0.3">
      <c r="B37" s="40" t="s">
        <v>64</v>
      </c>
      <c r="C37" s="41"/>
      <c r="E37" s="3" t="s">
        <v>65</v>
      </c>
    </row>
    <row r="38" spans="1:8" ht="14.4" x14ac:dyDescent="0.3">
      <c r="B38" s="40" t="s">
        <v>64</v>
      </c>
      <c r="C38" s="41"/>
      <c r="E38" s="3" t="s">
        <v>66</v>
      </c>
    </row>
    <row r="40" spans="1:8" ht="14.4" x14ac:dyDescent="0.3">
      <c r="B40" s="40" t="s">
        <v>67</v>
      </c>
      <c r="C40" s="31">
        <v>41671</v>
      </c>
      <c r="D40"/>
      <c r="E40" s="40" t="s">
        <v>68</v>
      </c>
      <c r="F40" s="31">
        <f>C37</f>
        <v>0</v>
      </c>
    </row>
    <row r="41" spans="1:8" ht="14.4" x14ac:dyDescent="0.3">
      <c r="B41" s="40" t="s">
        <v>73</v>
      </c>
      <c r="C41" s="31">
        <f>C37</f>
        <v>0</v>
      </c>
      <c r="D41"/>
      <c r="E41" s="40" t="s">
        <v>69</v>
      </c>
      <c r="F41" s="31">
        <f>F40+6</f>
        <v>6</v>
      </c>
    </row>
    <row r="42" spans="1:8" ht="14.4" x14ac:dyDescent="0.3">
      <c r="B42" s="40" t="s">
        <v>71</v>
      </c>
      <c r="C42" s="39"/>
      <c r="D42"/>
      <c r="E42" s="40" t="s">
        <v>70</v>
      </c>
      <c r="F42" s="39"/>
      <c r="H42" s="43" t="s">
        <v>74</v>
      </c>
    </row>
    <row r="45" spans="1:8" x14ac:dyDescent="0.25">
      <c r="A45" s="5" t="s">
        <v>72</v>
      </c>
    </row>
    <row r="46" spans="1:8" ht="14.4" x14ac:dyDescent="0.3">
      <c r="B46" s="40" t="s">
        <v>75</v>
      </c>
      <c r="C46" s="41"/>
      <c r="E46" s="3" t="s">
        <v>76</v>
      </c>
      <c r="F46" s="45"/>
    </row>
    <row r="47" spans="1:8" x14ac:dyDescent="0.25">
      <c r="E47" s="3" t="s">
        <v>81</v>
      </c>
    </row>
    <row r="48" spans="1:8" ht="14.4" x14ac:dyDescent="0.3">
      <c r="B48" s="40" t="s">
        <v>77</v>
      </c>
      <c r="C48" s="44">
        <v>0.33333333333333331</v>
      </c>
    </row>
    <row r="49" spans="1:5" ht="14.4" x14ac:dyDescent="0.3">
      <c r="B49" s="40" t="s">
        <v>78</v>
      </c>
      <c r="C49" s="44">
        <v>0.47916666666666669</v>
      </c>
    </row>
    <row r="50" spans="1:5" ht="14.4" x14ac:dyDescent="0.3">
      <c r="B50" s="40" t="s">
        <v>79</v>
      </c>
      <c r="C50" s="48"/>
      <c r="E50" s="3" t="s">
        <v>80</v>
      </c>
    </row>
    <row r="53" spans="1:5" x14ac:dyDescent="0.25">
      <c r="A53" s="5" t="s">
        <v>34</v>
      </c>
    </row>
    <row r="54" spans="1:5" ht="14.4" x14ac:dyDescent="0.3">
      <c r="B54" s="30" t="s">
        <v>82</v>
      </c>
      <c r="C54" s="30" t="s">
        <v>83</v>
      </c>
      <c r="D54" s="121" t="s">
        <v>84</v>
      </c>
      <c r="E54" s="122"/>
    </row>
    <row r="55" spans="1:5" ht="14.4" x14ac:dyDescent="0.3">
      <c r="B55" s="2" t="s">
        <v>85</v>
      </c>
      <c r="C55" s="2" t="s">
        <v>86</v>
      </c>
      <c r="D55" s="123"/>
      <c r="E55" s="124"/>
    </row>
    <row r="56" spans="1:5" ht="14.4" x14ac:dyDescent="0.3">
      <c r="B56" s="1" t="s">
        <v>87</v>
      </c>
      <c r="C56" s="2" t="s">
        <v>88</v>
      </c>
      <c r="D56" s="123"/>
      <c r="E56" s="124"/>
    </row>
    <row r="57" spans="1:5" ht="14.4" x14ac:dyDescent="0.3">
      <c r="B57" s="1" t="s">
        <v>90</v>
      </c>
      <c r="C57" s="1" t="s">
        <v>306</v>
      </c>
      <c r="D57" s="123"/>
      <c r="E57" s="124"/>
    </row>
    <row r="58" spans="1:5" ht="14.4" x14ac:dyDescent="0.3">
      <c r="B58" s="1" t="s">
        <v>89</v>
      </c>
      <c r="C58" s="1" t="s">
        <v>307</v>
      </c>
      <c r="D58" s="123"/>
      <c r="E58" s="124"/>
    </row>
  </sheetData>
  <mergeCells count="5">
    <mergeCell ref="D54:E54"/>
    <mergeCell ref="D55:E55"/>
    <mergeCell ref="D56:E56"/>
    <mergeCell ref="D57:E57"/>
    <mergeCell ref="D58:E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workbookViewId="0">
      <selection activeCell="N33" sqref="N33"/>
    </sheetView>
  </sheetViews>
  <sheetFormatPr defaultColWidth="8.6640625" defaultRowHeight="13.2" x14ac:dyDescent="0.25"/>
  <cols>
    <col min="1" max="1" width="5.109375" style="53" customWidth="1"/>
    <col min="2" max="2" width="10" style="53" customWidth="1"/>
    <col min="3" max="14" width="11.44140625" style="53" customWidth="1"/>
    <col min="15" max="15" width="10.33203125" style="53" customWidth="1"/>
    <col min="16" max="256" width="8.6640625" style="53"/>
    <col min="257" max="257" width="5.109375" style="53" customWidth="1"/>
    <col min="258" max="258" width="10" style="53" customWidth="1"/>
    <col min="259" max="270" width="11.6640625" style="53" customWidth="1"/>
    <col min="271" max="271" width="10.33203125" style="53" customWidth="1"/>
    <col min="272" max="512" width="8.6640625" style="53"/>
    <col min="513" max="513" width="5.109375" style="53" customWidth="1"/>
    <col min="514" max="514" width="10" style="53" customWidth="1"/>
    <col min="515" max="526" width="11.6640625" style="53" customWidth="1"/>
    <col min="527" max="527" width="10.33203125" style="53" customWidth="1"/>
    <col min="528" max="768" width="8.6640625" style="53"/>
    <col min="769" max="769" width="5.109375" style="53" customWidth="1"/>
    <col min="770" max="770" width="10" style="53" customWidth="1"/>
    <col min="771" max="782" width="11.6640625" style="53" customWidth="1"/>
    <col min="783" max="783" width="10.33203125" style="53" customWidth="1"/>
    <col min="784" max="1024" width="8.6640625" style="53"/>
    <col min="1025" max="1025" width="5.109375" style="53" customWidth="1"/>
    <col min="1026" max="1026" width="10" style="53" customWidth="1"/>
    <col min="1027" max="1038" width="11.6640625" style="53" customWidth="1"/>
    <col min="1039" max="1039" width="10.33203125" style="53" customWidth="1"/>
    <col min="1040" max="1280" width="8.6640625" style="53"/>
    <col min="1281" max="1281" width="5.109375" style="53" customWidth="1"/>
    <col min="1282" max="1282" width="10" style="53" customWidth="1"/>
    <col min="1283" max="1294" width="11.6640625" style="53" customWidth="1"/>
    <col min="1295" max="1295" width="10.33203125" style="53" customWidth="1"/>
    <col min="1296" max="1536" width="8.6640625" style="53"/>
    <col min="1537" max="1537" width="5.109375" style="53" customWidth="1"/>
    <col min="1538" max="1538" width="10" style="53" customWidth="1"/>
    <col min="1539" max="1550" width="11.6640625" style="53" customWidth="1"/>
    <col min="1551" max="1551" width="10.33203125" style="53" customWidth="1"/>
    <col min="1552" max="1792" width="8.6640625" style="53"/>
    <col min="1793" max="1793" width="5.109375" style="53" customWidth="1"/>
    <col min="1794" max="1794" width="10" style="53" customWidth="1"/>
    <col min="1795" max="1806" width="11.6640625" style="53" customWidth="1"/>
    <col min="1807" max="1807" width="10.33203125" style="53" customWidth="1"/>
    <col min="1808" max="2048" width="8.6640625" style="53"/>
    <col min="2049" max="2049" width="5.109375" style="53" customWidth="1"/>
    <col min="2050" max="2050" width="10" style="53" customWidth="1"/>
    <col min="2051" max="2062" width="11.6640625" style="53" customWidth="1"/>
    <col min="2063" max="2063" width="10.33203125" style="53" customWidth="1"/>
    <col min="2064" max="2304" width="8.6640625" style="53"/>
    <col min="2305" max="2305" width="5.109375" style="53" customWidth="1"/>
    <col min="2306" max="2306" width="10" style="53" customWidth="1"/>
    <col min="2307" max="2318" width="11.6640625" style="53" customWidth="1"/>
    <col min="2319" max="2319" width="10.33203125" style="53" customWidth="1"/>
    <col min="2320" max="2560" width="8.6640625" style="53"/>
    <col min="2561" max="2561" width="5.109375" style="53" customWidth="1"/>
    <col min="2562" max="2562" width="10" style="53" customWidth="1"/>
    <col min="2563" max="2574" width="11.6640625" style="53" customWidth="1"/>
    <col min="2575" max="2575" width="10.33203125" style="53" customWidth="1"/>
    <col min="2576" max="2816" width="8.6640625" style="53"/>
    <col min="2817" max="2817" width="5.109375" style="53" customWidth="1"/>
    <col min="2818" max="2818" width="10" style="53" customWidth="1"/>
    <col min="2819" max="2830" width="11.6640625" style="53" customWidth="1"/>
    <col min="2831" max="2831" width="10.33203125" style="53" customWidth="1"/>
    <col min="2832" max="3072" width="8.6640625" style="53"/>
    <col min="3073" max="3073" width="5.109375" style="53" customWidth="1"/>
    <col min="3074" max="3074" width="10" style="53" customWidth="1"/>
    <col min="3075" max="3086" width="11.6640625" style="53" customWidth="1"/>
    <col min="3087" max="3087" width="10.33203125" style="53" customWidth="1"/>
    <col min="3088" max="3328" width="8.6640625" style="53"/>
    <col min="3329" max="3329" width="5.109375" style="53" customWidth="1"/>
    <col min="3330" max="3330" width="10" style="53" customWidth="1"/>
    <col min="3331" max="3342" width="11.6640625" style="53" customWidth="1"/>
    <col min="3343" max="3343" width="10.33203125" style="53" customWidth="1"/>
    <col min="3344" max="3584" width="8.6640625" style="53"/>
    <col min="3585" max="3585" width="5.109375" style="53" customWidth="1"/>
    <col min="3586" max="3586" width="10" style="53" customWidth="1"/>
    <col min="3587" max="3598" width="11.6640625" style="53" customWidth="1"/>
    <col min="3599" max="3599" width="10.33203125" style="53" customWidth="1"/>
    <col min="3600" max="3840" width="8.6640625" style="53"/>
    <col min="3841" max="3841" width="5.109375" style="53" customWidth="1"/>
    <col min="3842" max="3842" width="10" style="53" customWidth="1"/>
    <col min="3843" max="3854" width="11.6640625" style="53" customWidth="1"/>
    <col min="3855" max="3855" width="10.33203125" style="53" customWidth="1"/>
    <col min="3856" max="4096" width="8.6640625" style="53"/>
    <col min="4097" max="4097" width="5.109375" style="53" customWidth="1"/>
    <col min="4098" max="4098" width="10" style="53" customWidth="1"/>
    <col min="4099" max="4110" width="11.6640625" style="53" customWidth="1"/>
    <col min="4111" max="4111" width="10.33203125" style="53" customWidth="1"/>
    <col min="4112" max="4352" width="8.6640625" style="53"/>
    <col min="4353" max="4353" width="5.109375" style="53" customWidth="1"/>
    <col min="4354" max="4354" width="10" style="53" customWidth="1"/>
    <col min="4355" max="4366" width="11.6640625" style="53" customWidth="1"/>
    <col min="4367" max="4367" width="10.33203125" style="53" customWidth="1"/>
    <col min="4368" max="4608" width="8.6640625" style="53"/>
    <col min="4609" max="4609" width="5.109375" style="53" customWidth="1"/>
    <col min="4610" max="4610" width="10" style="53" customWidth="1"/>
    <col min="4611" max="4622" width="11.6640625" style="53" customWidth="1"/>
    <col min="4623" max="4623" width="10.33203125" style="53" customWidth="1"/>
    <col min="4624" max="4864" width="8.6640625" style="53"/>
    <col min="4865" max="4865" width="5.109375" style="53" customWidth="1"/>
    <col min="4866" max="4866" width="10" style="53" customWidth="1"/>
    <col min="4867" max="4878" width="11.6640625" style="53" customWidth="1"/>
    <col min="4879" max="4879" width="10.33203125" style="53" customWidth="1"/>
    <col min="4880" max="5120" width="8.6640625" style="53"/>
    <col min="5121" max="5121" width="5.109375" style="53" customWidth="1"/>
    <col min="5122" max="5122" width="10" style="53" customWidth="1"/>
    <col min="5123" max="5134" width="11.6640625" style="53" customWidth="1"/>
    <col min="5135" max="5135" width="10.33203125" style="53" customWidth="1"/>
    <col min="5136" max="5376" width="8.6640625" style="53"/>
    <col min="5377" max="5377" width="5.109375" style="53" customWidth="1"/>
    <col min="5378" max="5378" width="10" style="53" customWidth="1"/>
    <col min="5379" max="5390" width="11.6640625" style="53" customWidth="1"/>
    <col min="5391" max="5391" width="10.33203125" style="53" customWidth="1"/>
    <col min="5392" max="5632" width="8.6640625" style="53"/>
    <col min="5633" max="5633" width="5.109375" style="53" customWidth="1"/>
    <col min="5634" max="5634" width="10" style="53" customWidth="1"/>
    <col min="5635" max="5646" width="11.6640625" style="53" customWidth="1"/>
    <col min="5647" max="5647" width="10.33203125" style="53" customWidth="1"/>
    <col min="5648" max="5888" width="8.6640625" style="53"/>
    <col min="5889" max="5889" width="5.109375" style="53" customWidth="1"/>
    <col min="5890" max="5890" width="10" style="53" customWidth="1"/>
    <col min="5891" max="5902" width="11.6640625" style="53" customWidth="1"/>
    <col min="5903" max="5903" width="10.33203125" style="53" customWidth="1"/>
    <col min="5904" max="6144" width="8.6640625" style="53"/>
    <col min="6145" max="6145" width="5.109375" style="53" customWidth="1"/>
    <col min="6146" max="6146" width="10" style="53" customWidth="1"/>
    <col min="6147" max="6158" width="11.6640625" style="53" customWidth="1"/>
    <col min="6159" max="6159" width="10.33203125" style="53" customWidth="1"/>
    <col min="6160" max="6400" width="8.6640625" style="53"/>
    <col min="6401" max="6401" width="5.109375" style="53" customWidth="1"/>
    <col min="6402" max="6402" width="10" style="53" customWidth="1"/>
    <col min="6403" max="6414" width="11.6640625" style="53" customWidth="1"/>
    <col min="6415" max="6415" width="10.33203125" style="53" customWidth="1"/>
    <col min="6416" max="6656" width="8.6640625" style="53"/>
    <col min="6657" max="6657" width="5.109375" style="53" customWidth="1"/>
    <col min="6658" max="6658" width="10" style="53" customWidth="1"/>
    <col min="6659" max="6670" width="11.6640625" style="53" customWidth="1"/>
    <col min="6671" max="6671" width="10.33203125" style="53" customWidth="1"/>
    <col min="6672" max="6912" width="8.6640625" style="53"/>
    <col min="6913" max="6913" width="5.109375" style="53" customWidth="1"/>
    <col min="6914" max="6914" width="10" style="53" customWidth="1"/>
    <col min="6915" max="6926" width="11.6640625" style="53" customWidth="1"/>
    <col min="6927" max="6927" width="10.33203125" style="53" customWidth="1"/>
    <col min="6928" max="7168" width="8.6640625" style="53"/>
    <col min="7169" max="7169" width="5.109375" style="53" customWidth="1"/>
    <col min="7170" max="7170" width="10" style="53" customWidth="1"/>
    <col min="7171" max="7182" width="11.6640625" style="53" customWidth="1"/>
    <col min="7183" max="7183" width="10.33203125" style="53" customWidth="1"/>
    <col min="7184" max="7424" width="8.6640625" style="53"/>
    <col min="7425" max="7425" width="5.109375" style="53" customWidth="1"/>
    <col min="7426" max="7426" width="10" style="53" customWidth="1"/>
    <col min="7427" max="7438" width="11.6640625" style="53" customWidth="1"/>
    <col min="7439" max="7439" width="10.33203125" style="53" customWidth="1"/>
    <col min="7440" max="7680" width="8.6640625" style="53"/>
    <col min="7681" max="7681" width="5.109375" style="53" customWidth="1"/>
    <col min="7682" max="7682" width="10" style="53" customWidth="1"/>
    <col min="7683" max="7694" width="11.6640625" style="53" customWidth="1"/>
    <col min="7695" max="7695" width="10.33203125" style="53" customWidth="1"/>
    <col min="7696" max="7936" width="8.6640625" style="53"/>
    <col min="7937" max="7937" width="5.109375" style="53" customWidth="1"/>
    <col min="7938" max="7938" width="10" style="53" customWidth="1"/>
    <col min="7939" max="7950" width="11.6640625" style="53" customWidth="1"/>
    <col min="7951" max="7951" width="10.33203125" style="53" customWidth="1"/>
    <col min="7952" max="8192" width="8.6640625" style="53"/>
    <col min="8193" max="8193" width="5.109375" style="53" customWidth="1"/>
    <col min="8194" max="8194" width="10" style="53" customWidth="1"/>
    <col min="8195" max="8206" width="11.6640625" style="53" customWidth="1"/>
    <col min="8207" max="8207" width="10.33203125" style="53" customWidth="1"/>
    <col min="8208" max="8448" width="8.6640625" style="53"/>
    <col min="8449" max="8449" width="5.109375" style="53" customWidth="1"/>
    <col min="8450" max="8450" width="10" style="53" customWidth="1"/>
    <col min="8451" max="8462" width="11.6640625" style="53" customWidth="1"/>
    <col min="8463" max="8463" width="10.33203125" style="53" customWidth="1"/>
    <col min="8464" max="8704" width="8.6640625" style="53"/>
    <col min="8705" max="8705" width="5.109375" style="53" customWidth="1"/>
    <col min="8706" max="8706" width="10" style="53" customWidth="1"/>
    <col min="8707" max="8718" width="11.6640625" style="53" customWidth="1"/>
    <col min="8719" max="8719" width="10.33203125" style="53" customWidth="1"/>
    <col min="8720" max="8960" width="8.6640625" style="53"/>
    <col min="8961" max="8961" width="5.109375" style="53" customWidth="1"/>
    <col min="8962" max="8962" width="10" style="53" customWidth="1"/>
    <col min="8963" max="8974" width="11.6640625" style="53" customWidth="1"/>
    <col min="8975" max="8975" width="10.33203125" style="53" customWidth="1"/>
    <col min="8976" max="9216" width="8.6640625" style="53"/>
    <col min="9217" max="9217" width="5.109375" style="53" customWidth="1"/>
    <col min="9218" max="9218" width="10" style="53" customWidth="1"/>
    <col min="9219" max="9230" width="11.6640625" style="53" customWidth="1"/>
    <col min="9231" max="9231" width="10.33203125" style="53" customWidth="1"/>
    <col min="9232" max="9472" width="8.6640625" style="53"/>
    <col min="9473" max="9473" width="5.109375" style="53" customWidth="1"/>
    <col min="9474" max="9474" width="10" style="53" customWidth="1"/>
    <col min="9475" max="9486" width="11.6640625" style="53" customWidth="1"/>
    <col min="9487" max="9487" width="10.33203125" style="53" customWidth="1"/>
    <col min="9488" max="9728" width="8.6640625" style="53"/>
    <col min="9729" max="9729" width="5.109375" style="53" customWidth="1"/>
    <col min="9730" max="9730" width="10" style="53" customWidth="1"/>
    <col min="9731" max="9742" width="11.6640625" style="53" customWidth="1"/>
    <col min="9743" max="9743" width="10.33203125" style="53" customWidth="1"/>
    <col min="9744" max="9984" width="8.6640625" style="53"/>
    <col min="9985" max="9985" width="5.109375" style="53" customWidth="1"/>
    <col min="9986" max="9986" width="10" style="53" customWidth="1"/>
    <col min="9987" max="9998" width="11.6640625" style="53" customWidth="1"/>
    <col min="9999" max="9999" width="10.33203125" style="53" customWidth="1"/>
    <col min="10000" max="10240" width="8.6640625" style="53"/>
    <col min="10241" max="10241" width="5.109375" style="53" customWidth="1"/>
    <col min="10242" max="10242" width="10" style="53" customWidth="1"/>
    <col min="10243" max="10254" width="11.6640625" style="53" customWidth="1"/>
    <col min="10255" max="10255" width="10.33203125" style="53" customWidth="1"/>
    <col min="10256" max="10496" width="8.6640625" style="53"/>
    <col min="10497" max="10497" width="5.109375" style="53" customWidth="1"/>
    <col min="10498" max="10498" width="10" style="53" customWidth="1"/>
    <col min="10499" max="10510" width="11.6640625" style="53" customWidth="1"/>
    <col min="10511" max="10511" width="10.33203125" style="53" customWidth="1"/>
    <col min="10512" max="10752" width="8.6640625" style="53"/>
    <col min="10753" max="10753" width="5.109375" style="53" customWidth="1"/>
    <col min="10754" max="10754" width="10" style="53" customWidth="1"/>
    <col min="10755" max="10766" width="11.6640625" style="53" customWidth="1"/>
    <col min="10767" max="10767" width="10.33203125" style="53" customWidth="1"/>
    <col min="10768" max="11008" width="8.6640625" style="53"/>
    <col min="11009" max="11009" width="5.109375" style="53" customWidth="1"/>
    <col min="11010" max="11010" width="10" style="53" customWidth="1"/>
    <col min="11011" max="11022" width="11.6640625" style="53" customWidth="1"/>
    <col min="11023" max="11023" width="10.33203125" style="53" customWidth="1"/>
    <col min="11024" max="11264" width="8.6640625" style="53"/>
    <col min="11265" max="11265" width="5.109375" style="53" customWidth="1"/>
    <col min="11266" max="11266" width="10" style="53" customWidth="1"/>
    <col min="11267" max="11278" width="11.6640625" style="53" customWidth="1"/>
    <col min="11279" max="11279" width="10.33203125" style="53" customWidth="1"/>
    <col min="11280" max="11520" width="8.6640625" style="53"/>
    <col min="11521" max="11521" width="5.109375" style="53" customWidth="1"/>
    <col min="11522" max="11522" width="10" style="53" customWidth="1"/>
    <col min="11523" max="11534" width="11.6640625" style="53" customWidth="1"/>
    <col min="11535" max="11535" width="10.33203125" style="53" customWidth="1"/>
    <col min="11536" max="11776" width="8.6640625" style="53"/>
    <col min="11777" max="11777" width="5.109375" style="53" customWidth="1"/>
    <col min="11778" max="11778" width="10" style="53" customWidth="1"/>
    <col min="11779" max="11790" width="11.6640625" style="53" customWidth="1"/>
    <col min="11791" max="11791" width="10.33203125" style="53" customWidth="1"/>
    <col min="11792" max="12032" width="8.6640625" style="53"/>
    <col min="12033" max="12033" width="5.109375" style="53" customWidth="1"/>
    <col min="12034" max="12034" width="10" style="53" customWidth="1"/>
    <col min="12035" max="12046" width="11.6640625" style="53" customWidth="1"/>
    <col min="12047" max="12047" width="10.33203125" style="53" customWidth="1"/>
    <col min="12048" max="12288" width="8.6640625" style="53"/>
    <col min="12289" max="12289" width="5.109375" style="53" customWidth="1"/>
    <col min="12290" max="12290" width="10" style="53" customWidth="1"/>
    <col min="12291" max="12302" width="11.6640625" style="53" customWidth="1"/>
    <col min="12303" max="12303" width="10.33203125" style="53" customWidth="1"/>
    <col min="12304" max="12544" width="8.6640625" style="53"/>
    <col min="12545" max="12545" width="5.109375" style="53" customWidth="1"/>
    <col min="12546" max="12546" width="10" style="53" customWidth="1"/>
    <col min="12547" max="12558" width="11.6640625" style="53" customWidth="1"/>
    <col min="12559" max="12559" width="10.33203125" style="53" customWidth="1"/>
    <col min="12560" max="12800" width="8.6640625" style="53"/>
    <col min="12801" max="12801" width="5.109375" style="53" customWidth="1"/>
    <col min="12802" max="12802" width="10" style="53" customWidth="1"/>
    <col min="12803" max="12814" width="11.6640625" style="53" customWidth="1"/>
    <col min="12815" max="12815" width="10.33203125" style="53" customWidth="1"/>
    <col min="12816" max="13056" width="8.6640625" style="53"/>
    <col min="13057" max="13057" width="5.109375" style="53" customWidth="1"/>
    <col min="13058" max="13058" width="10" style="53" customWidth="1"/>
    <col min="13059" max="13070" width="11.6640625" style="53" customWidth="1"/>
    <col min="13071" max="13071" width="10.33203125" style="53" customWidth="1"/>
    <col min="13072" max="13312" width="8.6640625" style="53"/>
    <col min="13313" max="13313" width="5.109375" style="53" customWidth="1"/>
    <col min="13314" max="13314" width="10" style="53" customWidth="1"/>
    <col min="13315" max="13326" width="11.6640625" style="53" customWidth="1"/>
    <col min="13327" max="13327" width="10.33203125" style="53" customWidth="1"/>
    <col min="13328" max="13568" width="8.6640625" style="53"/>
    <col min="13569" max="13569" width="5.109375" style="53" customWidth="1"/>
    <col min="13570" max="13570" width="10" style="53" customWidth="1"/>
    <col min="13571" max="13582" width="11.6640625" style="53" customWidth="1"/>
    <col min="13583" max="13583" width="10.33203125" style="53" customWidth="1"/>
    <col min="13584" max="13824" width="8.6640625" style="53"/>
    <col min="13825" max="13825" width="5.109375" style="53" customWidth="1"/>
    <col min="13826" max="13826" width="10" style="53" customWidth="1"/>
    <col min="13827" max="13838" width="11.6640625" style="53" customWidth="1"/>
    <col min="13839" max="13839" width="10.33203125" style="53" customWidth="1"/>
    <col min="13840" max="14080" width="8.6640625" style="53"/>
    <col min="14081" max="14081" width="5.109375" style="53" customWidth="1"/>
    <col min="14082" max="14082" width="10" style="53" customWidth="1"/>
    <col min="14083" max="14094" width="11.6640625" style="53" customWidth="1"/>
    <col min="14095" max="14095" width="10.33203125" style="53" customWidth="1"/>
    <col min="14096" max="14336" width="8.6640625" style="53"/>
    <col min="14337" max="14337" width="5.109375" style="53" customWidth="1"/>
    <col min="14338" max="14338" width="10" style="53" customWidth="1"/>
    <col min="14339" max="14350" width="11.6640625" style="53" customWidth="1"/>
    <col min="14351" max="14351" width="10.33203125" style="53" customWidth="1"/>
    <col min="14352" max="14592" width="8.6640625" style="53"/>
    <col min="14593" max="14593" width="5.109375" style="53" customWidth="1"/>
    <col min="14594" max="14594" width="10" style="53" customWidth="1"/>
    <col min="14595" max="14606" width="11.6640625" style="53" customWidth="1"/>
    <col min="14607" max="14607" width="10.33203125" style="53" customWidth="1"/>
    <col min="14608" max="14848" width="8.6640625" style="53"/>
    <col min="14849" max="14849" width="5.109375" style="53" customWidth="1"/>
    <col min="14850" max="14850" width="10" style="53" customWidth="1"/>
    <col min="14851" max="14862" width="11.6640625" style="53" customWidth="1"/>
    <col min="14863" max="14863" width="10.33203125" style="53" customWidth="1"/>
    <col min="14864" max="15104" width="8.6640625" style="53"/>
    <col min="15105" max="15105" width="5.109375" style="53" customWidth="1"/>
    <col min="15106" max="15106" width="10" style="53" customWidth="1"/>
    <col min="15107" max="15118" width="11.6640625" style="53" customWidth="1"/>
    <col min="15119" max="15119" width="10.33203125" style="53" customWidth="1"/>
    <col min="15120" max="15360" width="8.6640625" style="53"/>
    <col min="15361" max="15361" width="5.109375" style="53" customWidth="1"/>
    <col min="15362" max="15362" width="10" style="53" customWidth="1"/>
    <col min="15363" max="15374" width="11.6640625" style="53" customWidth="1"/>
    <col min="15375" max="15375" width="10.33203125" style="53" customWidth="1"/>
    <col min="15376" max="15616" width="8.6640625" style="53"/>
    <col min="15617" max="15617" width="5.109375" style="53" customWidth="1"/>
    <col min="15618" max="15618" width="10" style="53" customWidth="1"/>
    <col min="15619" max="15630" width="11.6640625" style="53" customWidth="1"/>
    <col min="15631" max="15631" width="10.33203125" style="53" customWidth="1"/>
    <col min="15632" max="15872" width="8.6640625" style="53"/>
    <col min="15873" max="15873" width="5.109375" style="53" customWidth="1"/>
    <col min="15874" max="15874" width="10" style="53" customWidth="1"/>
    <col min="15875" max="15886" width="11.6640625" style="53" customWidth="1"/>
    <col min="15887" max="15887" width="10.33203125" style="53" customWidth="1"/>
    <col min="15888" max="16128" width="8.6640625" style="53"/>
    <col min="16129" max="16129" width="5.109375" style="53" customWidth="1"/>
    <col min="16130" max="16130" width="10" style="53" customWidth="1"/>
    <col min="16131" max="16142" width="11.6640625" style="53" customWidth="1"/>
    <col min="16143" max="16143" width="10.33203125" style="53" customWidth="1"/>
    <col min="16144" max="16384" width="8.6640625" style="53"/>
  </cols>
  <sheetData>
    <row r="2" spans="2:15" ht="13.8" thickBot="1" x14ac:dyDescent="0.3">
      <c r="B2" s="50" t="s">
        <v>91</v>
      </c>
      <c r="C2" s="51" t="s">
        <v>92</v>
      </c>
      <c r="D2" s="51" t="s">
        <v>93</v>
      </c>
      <c r="E2" s="51" t="s">
        <v>94</v>
      </c>
      <c r="F2" s="51" t="s">
        <v>95</v>
      </c>
      <c r="G2" s="51" t="s">
        <v>47</v>
      </c>
      <c r="H2" s="51" t="s">
        <v>48</v>
      </c>
      <c r="I2" s="51" t="s">
        <v>96</v>
      </c>
      <c r="J2" s="51" t="s">
        <v>97</v>
      </c>
      <c r="K2" s="51" t="s">
        <v>98</v>
      </c>
      <c r="L2" s="51" t="s">
        <v>99</v>
      </c>
      <c r="M2" s="51" t="s">
        <v>100</v>
      </c>
      <c r="N2" s="51" t="s">
        <v>101</v>
      </c>
      <c r="O2" s="52" t="s">
        <v>102</v>
      </c>
    </row>
    <row r="3" spans="2:15" ht="13.95" customHeight="1" x14ac:dyDescent="0.25">
      <c r="B3" s="54">
        <v>5005</v>
      </c>
      <c r="C3" s="55">
        <v>24066</v>
      </c>
      <c r="D3" s="56">
        <v>77013</v>
      </c>
      <c r="E3" s="56">
        <v>9426</v>
      </c>
      <c r="F3" s="56">
        <v>5181</v>
      </c>
      <c r="G3" s="56">
        <v>33612</v>
      </c>
      <c r="H3" s="56">
        <v>59492</v>
      </c>
      <c r="I3" s="56">
        <v>59643</v>
      </c>
      <c r="J3" s="56">
        <v>28872</v>
      </c>
      <c r="K3" s="56">
        <v>82579</v>
      </c>
      <c r="L3" s="56">
        <v>58420</v>
      </c>
      <c r="M3" s="56">
        <v>55637</v>
      </c>
      <c r="N3" s="57">
        <v>23875</v>
      </c>
      <c r="O3" s="58">
        <f>SUM(C3:N3)</f>
        <v>517816</v>
      </c>
    </row>
    <row r="4" spans="2:15" x14ac:dyDescent="0.25">
      <c r="B4" s="54">
        <v>5010</v>
      </c>
      <c r="C4" s="59">
        <v>26240</v>
      </c>
      <c r="D4" s="60">
        <v>22261</v>
      </c>
      <c r="E4" s="60">
        <v>46159</v>
      </c>
      <c r="F4" s="60">
        <v>42250</v>
      </c>
      <c r="G4" s="60">
        <v>76426</v>
      </c>
      <c r="H4" s="60">
        <v>37807</v>
      </c>
      <c r="I4" s="60">
        <v>4603</v>
      </c>
      <c r="J4" s="60">
        <v>29930</v>
      </c>
      <c r="K4" s="60">
        <v>17500</v>
      </c>
      <c r="L4" s="60">
        <v>7223</v>
      </c>
      <c r="M4" s="60">
        <v>71244</v>
      </c>
      <c r="N4" s="61">
        <v>34374</v>
      </c>
      <c r="O4" s="58">
        <f t="shared" ref="O4:O32" si="0">SUM(C4:N4)</f>
        <v>416017</v>
      </c>
    </row>
    <row r="5" spans="2:15" x14ac:dyDescent="0.25">
      <c r="B5" s="54">
        <v>5015</v>
      </c>
      <c r="C5" s="59">
        <v>62409</v>
      </c>
      <c r="D5" s="60">
        <v>69843</v>
      </c>
      <c r="E5" s="60">
        <v>84082</v>
      </c>
      <c r="F5" s="60">
        <v>11463</v>
      </c>
      <c r="G5" s="60">
        <v>21549</v>
      </c>
      <c r="H5" s="60">
        <v>94807</v>
      </c>
      <c r="I5" s="60">
        <v>59941</v>
      </c>
      <c r="J5" s="60">
        <v>87279</v>
      </c>
      <c r="K5" s="60">
        <v>54988</v>
      </c>
      <c r="L5" s="60">
        <v>43341</v>
      </c>
      <c r="M5" s="60">
        <v>18890</v>
      </c>
      <c r="N5" s="61">
        <v>60737</v>
      </c>
      <c r="O5" s="58">
        <f t="shared" si="0"/>
        <v>669329</v>
      </c>
    </row>
    <row r="6" spans="2:15" x14ac:dyDescent="0.25">
      <c r="B6" s="54">
        <v>5020</v>
      </c>
      <c r="C6" s="59">
        <v>12402</v>
      </c>
      <c r="D6" s="60">
        <v>34011</v>
      </c>
      <c r="E6" s="60">
        <v>60607</v>
      </c>
      <c r="F6" s="60">
        <v>96616</v>
      </c>
      <c r="G6" s="60">
        <v>40113</v>
      </c>
      <c r="H6" s="60">
        <v>53571</v>
      </c>
      <c r="I6" s="60">
        <v>25577</v>
      </c>
      <c r="J6" s="60">
        <v>61509</v>
      </c>
      <c r="K6" s="60">
        <v>68172</v>
      </c>
      <c r="L6" s="60">
        <v>36232</v>
      </c>
      <c r="M6" s="60">
        <v>22792</v>
      </c>
      <c r="N6" s="61">
        <v>37344</v>
      </c>
      <c r="O6" s="58">
        <f t="shared" si="0"/>
        <v>548946</v>
      </c>
    </row>
    <row r="7" spans="2:15" x14ac:dyDescent="0.25">
      <c r="B7" s="54">
        <v>5025</v>
      </c>
      <c r="C7" s="59">
        <v>13026</v>
      </c>
      <c r="D7" s="60">
        <v>66512</v>
      </c>
      <c r="E7" s="60">
        <v>8320</v>
      </c>
      <c r="F7" s="60">
        <v>63087</v>
      </c>
      <c r="G7" s="60">
        <v>10084</v>
      </c>
      <c r="H7" s="60">
        <v>27120</v>
      </c>
      <c r="I7" s="60">
        <v>17404</v>
      </c>
      <c r="J7" s="60">
        <v>7571</v>
      </c>
      <c r="K7" s="60">
        <v>51185</v>
      </c>
      <c r="L7" s="60">
        <v>20275</v>
      </c>
      <c r="M7" s="60">
        <v>49259</v>
      </c>
      <c r="N7" s="61">
        <v>33682</v>
      </c>
      <c r="O7" s="58">
        <f t="shared" si="0"/>
        <v>367525</v>
      </c>
    </row>
    <row r="8" spans="2:15" x14ac:dyDescent="0.25">
      <c r="B8" s="54">
        <v>5030</v>
      </c>
      <c r="C8" s="59">
        <v>50513</v>
      </c>
      <c r="D8" s="60">
        <v>35807</v>
      </c>
      <c r="E8" s="60">
        <v>79927</v>
      </c>
      <c r="F8" s="60">
        <v>68746</v>
      </c>
      <c r="G8" s="60">
        <v>26826</v>
      </c>
      <c r="H8" s="60">
        <v>41002</v>
      </c>
      <c r="I8" s="60">
        <v>33736</v>
      </c>
      <c r="J8" s="60">
        <v>46105</v>
      </c>
      <c r="K8" s="60">
        <v>13970</v>
      </c>
      <c r="L8" s="60">
        <v>81649</v>
      </c>
      <c r="M8" s="60">
        <v>84523</v>
      </c>
      <c r="N8" s="61">
        <v>11610</v>
      </c>
      <c r="O8" s="58">
        <f t="shared" si="0"/>
        <v>574414</v>
      </c>
    </row>
    <row r="9" spans="2:15" x14ac:dyDescent="0.25">
      <c r="B9" s="54">
        <v>5035</v>
      </c>
      <c r="C9" s="59">
        <v>82292</v>
      </c>
      <c r="D9" s="60">
        <v>53461</v>
      </c>
      <c r="E9" s="60">
        <v>88705</v>
      </c>
      <c r="F9" s="60">
        <v>17483</v>
      </c>
      <c r="G9" s="60">
        <v>13816</v>
      </c>
      <c r="H9" s="60">
        <v>24097</v>
      </c>
      <c r="I9" s="60">
        <v>34683</v>
      </c>
      <c r="J9" s="60">
        <v>1275</v>
      </c>
      <c r="K9" s="60">
        <v>28290</v>
      </c>
      <c r="L9" s="60">
        <v>18137</v>
      </c>
      <c r="M9" s="60">
        <v>82617</v>
      </c>
      <c r="N9" s="61">
        <v>23449</v>
      </c>
      <c r="O9" s="58">
        <f t="shared" si="0"/>
        <v>468305</v>
      </c>
    </row>
    <row r="10" spans="2:15" x14ac:dyDescent="0.25">
      <c r="B10" s="54">
        <v>5040</v>
      </c>
      <c r="C10" s="59">
        <v>79811</v>
      </c>
      <c r="D10" s="60">
        <v>28739</v>
      </c>
      <c r="E10" s="60">
        <v>11019</v>
      </c>
      <c r="F10" s="60">
        <v>34337</v>
      </c>
      <c r="G10" s="60">
        <v>40997</v>
      </c>
      <c r="H10" s="60">
        <v>63958</v>
      </c>
      <c r="I10" s="60">
        <v>51293</v>
      </c>
      <c r="J10" s="60">
        <v>43852</v>
      </c>
      <c r="K10" s="60">
        <v>49482</v>
      </c>
      <c r="L10" s="60">
        <v>23201</v>
      </c>
      <c r="M10" s="60">
        <v>62080</v>
      </c>
      <c r="N10" s="61">
        <v>62897</v>
      </c>
      <c r="O10" s="58">
        <f t="shared" si="0"/>
        <v>551666</v>
      </c>
    </row>
    <row r="11" spans="2:15" x14ac:dyDescent="0.25">
      <c r="B11" s="54">
        <v>5045</v>
      </c>
      <c r="C11" s="59">
        <v>63330</v>
      </c>
      <c r="D11" s="60">
        <v>59717</v>
      </c>
      <c r="E11" s="60">
        <v>25345</v>
      </c>
      <c r="F11" s="60">
        <v>45411</v>
      </c>
      <c r="G11" s="60">
        <v>99134</v>
      </c>
      <c r="H11" s="60">
        <v>22057</v>
      </c>
      <c r="I11" s="60">
        <v>53616</v>
      </c>
      <c r="J11" s="60">
        <v>22361</v>
      </c>
      <c r="K11" s="60">
        <v>59590</v>
      </c>
      <c r="L11" s="60">
        <v>87264</v>
      </c>
      <c r="M11" s="60">
        <v>75815</v>
      </c>
      <c r="N11" s="61">
        <v>54626</v>
      </c>
      <c r="O11" s="58">
        <f t="shared" si="0"/>
        <v>668266</v>
      </c>
    </row>
    <row r="12" spans="2:15" x14ac:dyDescent="0.25">
      <c r="B12" s="54">
        <v>5050</v>
      </c>
      <c r="C12" s="59">
        <v>52932</v>
      </c>
      <c r="D12" s="60">
        <v>68691</v>
      </c>
      <c r="E12" s="60">
        <v>74732</v>
      </c>
      <c r="F12" s="60">
        <v>33406</v>
      </c>
      <c r="G12" s="60">
        <v>98506</v>
      </c>
      <c r="H12" s="60">
        <v>73486</v>
      </c>
      <c r="I12" s="60">
        <v>40290</v>
      </c>
      <c r="J12" s="60">
        <v>4879</v>
      </c>
      <c r="K12" s="60">
        <v>96148</v>
      </c>
      <c r="L12" s="60">
        <v>34198</v>
      </c>
      <c r="M12" s="60">
        <v>86708</v>
      </c>
      <c r="N12" s="61">
        <v>16965</v>
      </c>
      <c r="O12" s="58">
        <f t="shared" si="0"/>
        <v>680941</v>
      </c>
    </row>
    <row r="13" spans="2:15" x14ac:dyDescent="0.25">
      <c r="B13" s="54">
        <v>5055</v>
      </c>
      <c r="C13" s="59">
        <v>64057</v>
      </c>
      <c r="D13" s="60">
        <v>88795</v>
      </c>
      <c r="E13" s="60">
        <v>3713</v>
      </c>
      <c r="F13" s="60">
        <v>48586</v>
      </c>
      <c r="G13" s="60">
        <v>22670</v>
      </c>
      <c r="H13" s="60">
        <v>5273</v>
      </c>
      <c r="I13" s="60">
        <v>95288</v>
      </c>
      <c r="J13" s="60">
        <v>18970</v>
      </c>
      <c r="K13" s="60">
        <v>87646</v>
      </c>
      <c r="L13" s="60">
        <v>34821</v>
      </c>
      <c r="M13" s="60">
        <v>62161</v>
      </c>
      <c r="N13" s="61">
        <v>52788</v>
      </c>
      <c r="O13" s="58">
        <f t="shared" si="0"/>
        <v>584768</v>
      </c>
    </row>
    <row r="14" spans="2:15" x14ac:dyDescent="0.25">
      <c r="B14" s="54">
        <v>5060</v>
      </c>
      <c r="C14" s="59">
        <v>2341</v>
      </c>
      <c r="D14" s="60">
        <v>4569</v>
      </c>
      <c r="E14" s="60">
        <v>5418</v>
      </c>
      <c r="F14" s="60">
        <v>72369</v>
      </c>
      <c r="G14" s="60">
        <v>5432</v>
      </c>
      <c r="H14" s="60">
        <v>99</v>
      </c>
      <c r="I14" s="60">
        <v>52608</v>
      </c>
      <c r="J14" s="60">
        <v>38848</v>
      </c>
      <c r="K14" s="60">
        <v>54418</v>
      </c>
      <c r="L14" s="60">
        <v>8313</v>
      </c>
      <c r="M14" s="60">
        <v>90951</v>
      </c>
      <c r="N14" s="61">
        <v>25925</v>
      </c>
      <c r="O14" s="58">
        <f t="shared" si="0"/>
        <v>361291</v>
      </c>
    </row>
    <row r="15" spans="2:15" x14ac:dyDescent="0.25">
      <c r="B15" s="54">
        <v>5065</v>
      </c>
      <c r="C15" s="59">
        <v>2154</v>
      </c>
      <c r="D15" s="60">
        <v>30759</v>
      </c>
      <c r="E15" s="60">
        <v>21960</v>
      </c>
      <c r="F15" s="60">
        <v>6351</v>
      </c>
      <c r="G15" s="60">
        <v>96252</v>
      </c>
      <c r="H15" s="60">
        <v>13048</v>
      </c>
      <c r="I15" s="60">
        <v>7124</v>
      </c>
      <c r="J15" s="60">
        <v>42171</v>
      </c>
      <c r="K15" s="60">
        <v>1999</v>
      </c>
      <c r="L15" s="60">
        <v>19280</v>
      </c>
      <c r="M15" s="60">
        <v>56088</v>
      </c>
      <c r="N15" s="61">
        <v>96224</v>
      </c>
      <c r="O15" s="58">
        <f t="shared" si="0"/>
        <v>393410</v>
      </c>
    </row>
    <row r="16" spans="2:15" x14ac:dyDescent="0.25">
      <c r="B16" s="54">
        <v>5070</v>
      </c>
      <c r="C16" s="59">
        <v>42296</v>
      </c>
      <c r="D16" s="60">
        <v>42936</v>
      </c>
      <c r="E16" s="60">
        <v>29461</v>
      </c>
      <c r="F16" s="60">
        <v>75841</v>
      </c>
      <c r="G16" s="60">
        <v>15464</v>
      </c>
      <c r="H16" s="60">
        <v>66979</v>
      </c>
      <c r="I16" s="60">
        <v>9811</v>
      </c>
      <c r="J16" s="60">
        <v>55281</v>
      </c>
      <c r="K16" s="60">
        <v>6395</v>
      </c>
      <c r="L16" s="60">
        <v>24093</v>
      </c>
      <c r="M16" s="60">
        <v>30833</v>
      </c>
      <c r="N16" s="61">
        <v>52901</v>
      </c>
      <c r="O16" s="58">
        <f t="shared" si="0"/>
        <v>452291</v>
      </c>
    </row>
    <row r="17" spans="2:15" x14ac:dyDescent="0.25">
      <c r="B17" s="54">
        <v>5075</v>
      </c>
      <c r="C17" s="59">
        <v>67960</v>
      </c>
      <c r="D17" s="60">
        <v>21019</v>
      </c>
      <c r="E17" s="60">
        <v>59921</v>
      </c>
      <c r="F17" s="60">
        <v>30967</v>
      </c>
      <c r="G17" s="60">
        <v>61990</v>
      </c>
      <c r="H17" s="60">
        <v>2923</v>
      </c>
      <c r="I17" s="60">
        <v>91719</v>
      </c>
      <c r="J17" s="60">
        <v>51780</v>
      </c>
      <c r="K17" s="60">
        <v>42948</v>
      </c>
      <c r="L17" s="60">
        <v>17995</v>
      </c>
      <c r="M17" s="60">
        <v>8731</v>
      </c>
      <c r="N17" s="61">
        <v>99598</v>
      </c>
      <c r="O17" s="58">
        <f t="shared" si="0"/>
        <v>557551</v>
      </c>
    </row>
    <row r="18" spans="2:15" x14ac:dyDescent="0.25">
      <c r="B18" s="54">
        <v>5080</v>
      </c>
      <c r="C18" s="59">
        <v>70980</v>
      </c>
      <c r="D18" s="60">
        <v>97128</v>
      </c>
      <c r="E18" s="60">
        <v>44103</v>
      </c>
      <c r="F18" s="60">
        <v>8792</v>
      </c>
      <c r="G18" s="60">
        <v>99168</v>
      </c>
      <c r="H18" s="60">
        <v>95750</v>
      </c>
      <c r="I18" s="60">
        <v>36105</v>
      </c>
      <c r="J18" s="60">
        <v>65317</v>
      </c>
      <c r="K18" s="60">
        <v>10068</v>
      </c>
      <c r="L18" s="60">
        <v>24082</v>
      </c>
      <c r="M18" s="60">
        <v>21763</v>
      </c>
      <c r="N18" s="61">
        <v>109</v>
      </c>
      <c r="O18" s="58">
        <f t="shared" si="0"/>
        <v>573365</v>
      </c>
    </row>
    <row r="19" spans="2:15" x14ac:dyDescent="0.25">
      <c r="B19" s="54">
        <v>5085</v>
      </c>
      <c r="C19" s="59">
        <v>82662</v>
      </c>
      <c r="D19" s="60">
        <v>86039</v>
      </c>
      <c r="E19" s="60">
        <v>27708</v>
      </c>
      <c r="F19" s="60">
        <v>18625</v>
      </c>
      <c r="G19" s="60">
        <v>37663</v>
      </c>
      <c r="H19" s="60">
        <v>20809</v>
      </c>
      <c r="I19" s="60">
        <v>69218</v>
      </c>
      <c r="J19" s="60">
        <v>56535</v>
      </c>
      <c r="K19" s="60">
        <v>4864</v>
      </c>
      <c r="L19" s="60">
        <v>48774</v>
      </c>
      <c r="M19" s="60">
        <v>42541</v>
      </c>
      <c r="N19" s="61">
        <v>57403</v>
      </c>
      <c r="O19" s="58">
        <f t="shared" si="0"/>
        <v>552841</v>
      </c>
    </row>
    <row r="20" spans="2:15" x14ac:dyDescent="0.25">
      <c r="B20" s="54">
        <v>5090</v>
      </c>
      <c r="C20" s="59">
        <v>26373</v>
      </c>
      <c r="D20" s="60">
        <v>84732</v>
      </c>
      <c r="E20" s="60">
        <v>79735</v>
      </c>
      <c r="F20" s="60">
        <v>14017</v>
      </c>
      <c r="G20" s="60">
        <v>44519</v>
      </c>
      <c r="H20" s="60">
        <v>76134</v>
      </c>
      <c r="I20" s="60">
        <v>1131</v>
      </c>
      <c r="J20" s="60">
        <v>64820</v>
      </c>
      <c r="K20" s="60">
        <v>30693</v>
      </c>
      <c r="L20" s="60">
        <v>62892</v>
      </c>
      <c r="M20" s="60">
        <v>39825</v>
      </c>
      <c r="N20" s="61">
        <v>12396</v>
      </c>
      <c r="O20" s="58">
        <f t="shared" si="0"/>
        <v>537267</v>
      </c>
    </row>
    <row r="21" spans="2:15" x14ac:dyDescent="0.25">
      <c r="B21" s="54">
        <v>5095</v>
      </c>
      <c r="C21" s="59">
        <v>24388</v>
      </c>
      <c r="D21" s="60">
        <v>16617</v>
      </c>
      <c r="E21" s="60">
        <v>83057</v>
      </c>
      <c r="F21" s="60">
        <v>13970</v>
      </c>
      <c r="G21" s="60">
        <v>73988</v>
      </c>
      <c r="H21" s="60">
        <v>99700</v>
      </c>
      <c r="I21" s="60">
        <v>75431</v>
      </c>
      <c r="J21" s="60">
        <v>39510</v>
      </c>
      <c r="K21" s="60">
        <v>12927</v>
      </c>
      <c r="L21" s="60">
        <v>17452</v>
      </c>
      <c r="M21" s="60">
        <v>42803</v>
      </c>
      <c r="N21" s="61">
        <v>27155</v>
      </c>
      <c r="O21" s="58">
        <f t="shared" si="0"/>
        <v>526998</v>
      </c>
    </row>
    <row r="22" spans="2:15" x14ac:dyDescent="0.25">
      <c r="B22" s="54">
        <v>5100</v>
      </c>
      <c r="C22" s="59">
        <v>61238</v>
      </c>
      <c r="D22" s="60">
        <v>36039</v>
      </c>
      <c r="E22" s="60">
        <v>47196</v>
      </c>
      <c r="F22" s="60">
        <v>21730</v>
      </c>
      <c r="G22" s="60">
        <v>93186</v>
      </c>
      <c r="H22" s="60">
        <v>21017</v>
      </c>
      <c r="I22" s="60">
        <v>94138</v>
      </c>
      <c r="J22" s="60">
        <v>44477</v>
      </c>
      <c r="K22" s="60">
        <v>99555</v>
      </c>
      <c r="L22" s="60">
        <v>30023</v>
      </c>
      <c r="M22" s="60">
        <v>98032</v>
      </c>
      <c r="N22" s="61">
        <v>91163</v>
      </c>
      <c r="O22" s="58">
        <f t="shared" si="0"/>
        <v>737794</v>
      </c>
    </row>
    <row r="23" spans="2:15" x14ac:dyDescent="0.25">
      <c r="B23" s="54">
        <v>5105</v>
      </c>
      <c r="C23" s="59">
        <v>20840</v>
      </c>
      <c r="D23" s="60">
        <v>83020</v>
      </c>
      <c r="E23" s="60">
        <v>41486</v>
      </c>
      <c r="F23" s="60">
        <v>84956</v>
      </c>
      <c r="G23" s="60">
        <v>65072</v>
      </c>
      <c r="H23" s="60">
        <v>96339</v>
      </c>
      <c r="I23" s="60">
        <v>21208</v>
      </c>
      <c r="J23" s="60">
        <v>78456</v>
      </c>
      <c r="K23" s="60">
        <v>61312</v>
      </c>
      <c r="L23" s="60">
        <v>61415</v>
      </c>
      <c r="M23" s="60">
        <v>45882</v>
      </c>
      <c r="N23" s="61">
        <v>19874</v>
      </c>
      <c r="O23" s="58">
        <f t="shared" si="0"/>
        <v>679860</v>
      </c>
    </row>
    <row r="24" spans="2:15" x14ac:dyDescent="0.25">
      <c r="B24" s="54">
        <v>5110</v>
      </c>
      <c r="C24" s="59">
        <v>38654</v>
      </c>
      <c r="D24" s="60">
        <v>31982</v>
      </c>
      <c r="E24" s="60">
        <v>59439</v>
      </c>
      <c r="F24" s="60">
        <v>94531</v>
      </c>
      <c r="G24" s="60">
        <v>1057</v>
      </c>
      <c r="H24" s="60">
        <v>99888</v>
      </c>
      <c r="I24" s="60">
        <v>78825</v>
      </c>
      <c r="J24" s="60">
        <v>17152</v>
      </c>
      <c r="K24" s="60">
        <v>16267</v>
      </c>
      <c r="L24" s="60">
        <v>14336</v>
      </c>
      <c r="M24" s="60">
        <v>10940</v>
      </c>
      <c r="N24" s="61">
        <v>34999</v>
      </c>
      <c r="O24" s="58">
        <f t="shared" si="0"/>
        <v>498070</v>
      </c>
    </row>
    <row r="25" spans="2:15" x14ac:dyDescent="0.25">
      <c r="B25" s="54">
        <v>5115</v>
      </c>
      <c r="C25" s="59">
        <v>34099</v>
      </c>
      <c r="D25" s="60">
        <v>67265</v>
      </c>
      <c r="E25" s="60">
        <v>5855</v>
      </c>
      <c r="F25" s="60">
        <v>80661</v>
      </c>
      <c r="G25" s="60">
        <v>89802</v>
      </c>
      <c r="H25" s="60">
        <v>70084</v>
      </c>
      <c r="I25" s="60">
        <v>27136</v>
      </c>
      <c r="J25" s="60">
        <v>95424</v>
      </c>
      <c r="K25" s="60">
        <v>68178</v>
      </c>
      <c r="L25" s="60">
        <v>51211</v>
      </c>
      <c r="M25" s="60">
        <v>3364</v>
      </c>
      <c r="N25" s="61">
        <v>2915</v>
      </c>
      <c r="O25" s="58">
        <f t="shared" si="0"/>
        <v>595994</v>
      </c>
    </row>
    <row r="26" spans="2:15" x14ac:dyDescent="0.25">
      <c r="B26" s="54">
        <v>5120</v>
      </c>
      <c r="C26" s="59">
        <v>30790</v>
      </c>
      <c r="D26" s="60">
        <v>87702</v>
      </c>
      <c r="E26" s="60">
        <v>94298</v>
      </c>
      <c r="F26" s="60">
        <v>45389</v>
      </c>
      <c r="G26" s="60">
        <v>8422</v>
      </c>
      <c r="H26" s="60">
        <v>41410</v>
      </c>
      <c r="I26" s="60">
        <v>8751</v>
      </c>
      <c r="J26" s="60">
        <v>36415</v>
      </c>
      <c r="K26" s="60">
        <v>45858</v>
      </c>
      <c r="L26" s="60">
        <v>29294</v>
      </c>
      <c r="M26" s="60">
        <v>76887</v>
      </c>
      <c r="N26" s="61">
        <v>80240</v>
      </c>
      <c r="O26" s="58">
        <f t="shared" si="0"/>
        <v>585456</v>
      </c>
    </row>
    <row r="27" spans="2:15" x14ac:dyDescent="0.25">
      <c r="B27" s="54">
        <v>5125</v>
      </c>
      <c r="C27" s="59">
        <v>20778</v>
      </c>
      <c r="D27" s="60">
        <v>41506</v>
      </c>
      <c r="E27" s="60">
        <v>6133</v>
      </c>
      <c r="F27" s="60">
        <v>8565</v>
      </c>
      <c r="G27" s="60">
        <v>32650</v>
      </c>
      <c r="H27" s="60">
        <v>97524</v>
      </c>
      <c r="I27" s="60">
        <v>25548</v>
      </c>
      <c r="J27" s="60">
        <v>62745</v>
      </c>
      <c r="K27" s="60">
        <v>18789</v>
      </c>
      <c r="L27" s="60">
        <v>51214</v>
      </c>
      <c r="M27" s="60">
        <v>29979</v>
      </c>
      <c r="N27" s="61">
        <v>47039</v>
      </c>
      <c r="O27" s="58">
        <f t="shared" si="0"/>
        <v>442470</v>
      </c>
    </row>
    <row r="28" spans="2:15" x14ac:dyDescent="0.25">
      <c r="B28" s="54">
        <v>5130</v>
      </c>
      <c r="C28" s="59">
        <v>98716</v>
      </c>
      <c r="D28" s="60">
        <v>88960</v>
      </c>
      <c r="E28" s="60">
        <v>24343</v>
      </c>
      <c r="F28" s="60">
        <v>85851</v>
      </c>
      <c r="G28" s="60">
        <v>65622</v>
      </c>
      <c r="H28" s="60">
        <v>46170</v>
      </c>
      <c r="I28" s="60">
        <v>95854</v>
      </c>
      <c r="J28" s="60">
        <v>3371</v>
      </c>
      <c r="K28" s="60">
        <v>34136</v>
      </c>
      <c r="L28" s="60">
        <v>74748</v>
      </c>
      <c r="M28" s="60">
        <v>898</v>
      </c>
      <c r="N28" s="61">
        <v>23089</v>
      </c>
      <c r="O28" s="58">
        <f t="shared" si="0"/>
        <v>641758</v>
      </c>
    </row>
    <row r="29" spans="2:15" x14ac:dyDescent="0.25">
      <c r="B29" s="54">
        <v>5135</v>
      </c>
      <c r="C29" s="59">
        <v>6075</v>
      </c>
      <c r="D29" s="60">
        <v>93209</v>
      </c>
      <c r="E29" s="60">
        <v>5690</v>
      </c>
      <c r="F29" s="60">
        <v>34419</v>
      </c>
      <c r="G29" s="60">
        <v>27634</v>
      </c>
      <c r="H29" s="60">
        <v>64434</v>
      </c>
      <c r="I29" s="60">
        <v>24770</v>
      </c>
      <c r="J29" s="60">
        <v>63903</v>
      </c>
      <c r="K29" s="60">
        <v>32018</v>
      </c>
      <c r="L29" s="60">
        <v>44960</v>
      </c>
      <c r="M29" s="60">
        <v>86583</v>
      </c>
      <c r="N29" s="61">
        <v>49551</v>
      </c>
      <c r="O29" s="58">
        <f t="shared" si="0"/>
        <v>533246</v>
      </c>
    </row>
    <row r="30" spans="2:15" x14ac:dyDescent="0.25">
      <c r="B30" s="54">
        <v>5140</v>
      </c>
      <c r="C30" s="59">
        <v>58564</v>
      </c>
      <c r="D30" s="60">
        <v>4713</v>
      </c>
      <c r="E30" s="60">
        <v>37619</v>
      </c>
      <c r="F30" s="60">
        <v>34078</v>
      </c>
      <c r="G30" s="60">
        <v>11425</v>
      </c>
      <c r="H30" s="60">
        <v>24520</v>
      </c>
      <c r="I30" s="60">
        <v>19163</v>
      </c>
      <c r="J30" s="60">
        <v>90471</v>
      </c>
      <c r="K30" s="60">
        <v>4835</v>
      </c>
      <c r="L30" s="60">
        <v>59829</v>
      </c>
      <c r="M30" s="60">
        <v>30335</v>
      </c>
      <c r="N30" s="61">
        <v>86955</v>
      </c>
      <c r="O30" s="58">
        <f t="shared" si="0"/>
        <v>462507</v>
      </c>
    </row>
    <row r="31" spans="2:15" x14ac:dyDescent="0.25">
      <c r="B31" s="54">
        <v>5145</v>
      </c>
      <c r="C31" s="59">
        <v>22308</v>
      </c>
      <c r="D31" s="60">
        <v>9535</v>
      </c>
      <c r="E31" s="60">
        <v>10345</v>
      </c>
      <c r="F31" s="60">
        <v>19332</v>
      </c>
      <c r="G31" s="60">
        <v>49903</v>
      </c>
      <c r="H31" s="60">
        <v>66443</v>
      </c>
      <c r="I31" s="60">
        <v>10039</v>
      </c>
      <c r="J31" s="60">
        <v>88359</v>
      </c>
      <c r="K31" s="60">
        <v>33618</v>
      </c>
      <c r="L31" s="60">
        <v>29812</v>
      </c>
      <c r="M31" s="60">
        <v>18161</v>
      </c>
      <c r="N31" s="61">
        <v>35517</v>
      </c>
      <c r="O31" s="58">
        <f t="shared" si="0"/>
        <v>393372</v>
      </c>
    </row>
    <row r="32" spans="2:15" ht="13.8" thickBot="1" x14ac:dyDescent="0.3">
      <c r="B32" s="54">
        <v>5150</v>
      </c>
      <c r="C32" s="62">
        <v>52002</v>
      </c>
      <c r="D32" s="63">
        <v>31583</v>
      </c>
      <c r="E32" s="63">
        <v>61904</v>
      </c>
      <c r="F32" s="63">
        <v>28823</v>
      </c>
      <c r="G32" s="63">
        <v>77179</v>
      </c>
      <c r="H32" s="63">
        <v>36248</v>
      </c>
      <c r="I32" s="63">
        <v>98686</v>
      </c>
      <c r="J32" s="63">
        <v>67651</v>
      </c>
      <c r="K32" s="63">
        <v>80111</v>
      </c>
      <c r="L32" s="63">
        <v>15364</v>
      </c>
      <c r="M32" s="63">
        <v>35978</v>
      </c>
      <c r="N32" s="64">
        <v>94749</v>
      </c>
      <c r="O32" s="58">
        <f t="shared" si="0"/>
        <v>680278</v>
      </c>
    </row>
    <row r="33" spans="2:15" x14ac:dyDescent="0.25">
      <c r="B33" s="54" t="s">
        <v>102</v>
      </c>
      <c r="C33" s="58">
        <f>SUM(C3:C32)</f>
        <v>1294296</v>
      </c>
      <c r="D33" s="58">
        <f t="shared" ref="D33:N33" si="1">SUM(D3:D32)</f>
        <v>1564163</v>
      </c>
      <c r="E33" s="58">
        <f t="shared" si="1"/>
        <v>1237706</v>
      </c>
      <c r="F33" s="58">
        <f t="shared" si="1"/>
        <v>1245833</v>
      </c>
      <c r="G33" s="58">
        <f t="shared" si="1"/>
        <v>1440161</v>
      </c>
      <c r="H33" s="58">
        <f t="shared" si="1"/>
        <v>1542189</v>
      </c>
      <c r="I33" s="58">
        <f t="shared" si="1"/>
        <v>1323339</v>
      </c>
      <c r="J33" s="58">
        <f t="shared" si="1"/>
        <v>1415289</v>
      </c>
      <c r="K33" s="58">
        <f t="shared" si="1"/>
        <v>1268539</v>
      </c>
      <c r="L33" s="58">
        <f t="shared" si="1"/>
        <v>1129848</v>
      </c>
      <c r="M33" s="58">
        <f t="shared" si="1"/>
        <v>1442300</v>
      </c>
      <c r="N33" s="58">
        <f t="shared" si="1"/>
        <v>1350149</v>
      </c>
      <c r="O33" s="65"/>
    </row>
  </sheetData>
  <pageMargins left="0.7" right="0.7" top="0.75" bottom="0.75" header="0.3" footer="0.3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zoomScaleNormal="100" workbookViewId="0"/>
  </sheetViews>
  <sheetFormatPr defaultColWidth="8.88671875" defaultRowHeight="13.8" x14ac:dyDescent="0.25"/>
  <cols>
    <col min="1" max="1" width="16.5546875" style="46" customWidth="1"/>
    <col min="2" max="2" width="16.88671875" style="46" customWidth="1"/>
    <col min="3" max="4" width="16.88671875" style="70" customWidth="1"/>
    <col min="5" max="5" width="16.44140625" style="47" customWidth="1"/>
    <col min="6" max="16384" width="8.88671875" style="46"/>
  </cols>
  <sheetData>
    <row r="1" spans="1:5" ht="14.4" thickBot="1" x14ac:dyDescent="0.3">
      <c r="A1" s="66" t="s">
        <v>103</v>
      </c>
      <c r="B1" s="66" t="s">
        <v>104</v>
      </c>
      <c r="C1" s="66" t="s">
        <v>309</v>
      </c>
      <c r="D1" s="66" t="s">
        <v>310</v>
      </c>
      <c r="E1" s="67" t="s">
        <v>105</v>
      </c>
    </row>
    <row r="2" spans="1:5" x14ac:dyDescent="0.25">
      <c r="A2" s="46" t="s">
        <v>106</v>
      </c>
      <c r="B2" s="46" t="s">
        <v>107</v>
      </c>
      <c r="C2" s="68">
        <v>1146</v>
      </c>
      <c r="D2" s="69">
        <v>29585</v>
      </c>
      <c r="E2" s="47">
        <v>3997.32</v>
      </c>
    </row>
    <row r="3" spans="1:5" x14ac:dyDescent="0.25">
      <c r="A3" s="46" t="s">
        <v>106</v>
      </c>
      <c r="B3" s="46" t="s">
        <v>109</v>
      </c>
      <c r="C3" s="68">
        <v>1001</v>
      </c>
      <c r="D3" s="69">
        <v>32152</v>
      </c>
      <c r="E3" s="47">
        <v>5875.18</v>
      </c>
    </row>
    <row r="4" spans="1:5" x14ac:dyDescent="0.25">
      <c r="A4" s="46" t="s">
        <v>111</v>
      </c>
      <c r="B4" s="46" t="s">
        <v>112</v>
      </c>
      <c r="C4" s="68">
        <v>1082</v>
      </c>
      <c r="D4" s="69">
        <v>33927</v>
      </c>
      <c r="E4" s="47">
        <v>6312.1</v>
      </c>
    </row>
    <row r="5" spans="1:5" x14ac:dyDescent="0.25">
      <c r="A5" s="46" t="s">
        <v>111</v>
      </c>
      <c r="B5" s="46" t="s">
        <v>113</v>
      </c>
      <c r="C5" s="68">
        <v>1155</v>
      </c>
      <c r="D5" s="69">
        <v>34986</v>
      </c>
      <c r="E5" s="47">
        <v>6509.97</v>
      </c>
    </row>
    <row r="6" spans="1:5" x14ac:dyDescent="0.25">
      <c r="A6" s="46" t="s">
        <v>111</v>
      </c>
      <c r="B6" s="46" t="s">
        <v>114</v>
      </c>
      <c r="C6" s="68">
        <v>1084</v>
      </c>
      <c r="D6" s="69">
        <v>32179</v>
      </c>
      <c r="E6" s="47">
        <v>6562.33</v>
      </c>
    </row>
    <row r="7" spans="1:5" x14ac:dyDescent="0.25">
      <c r="A7" s="46" t="s">
        <v>111</v>
      </c>
      <c r="B7" s="46" t="s">
        <v>116</v>
      </c>
      <c r="C7" s="68">
        <v>1154</v>
      </c>
      <c r="D7" s="69">
        <v>31732</v>
      </c>
      <c r="E7" s="47">
        <v>7070.14</v>
      </c>
    </row>
    <row r="8" spans="1:5" x14ac:dyDescent="0.25">
      <c r="A8" s="46" t="s">
        <v>111</v>
      </c>
      <c r="B8" s="46" t="s">
        <v>117</v>
      </c>
      <c r="C8" s="68">
        <v>1153</v>
      </c>
      <c r="D8" s="69">
        <v>34295</v>
      </c>
      <c r="E8" s="47">
        <v>7619.63</v>
      </c>
    </row>
    <row r="9" spans="1:5" x14ac:dyDescent="0.25">
      <c r="A9" s="46" t="s">
        <v>111</v>
      </c>
      <c r="B9" s="46" t="s">
        <v>118</v>
      </c>
      <c r="C9" s="68">
        <v>1007</v>
      </c>
      <c r="D9" s="69">
        <v>30801</v>
      </c>
      <c r="E9" s="47">
        <v>8346.19</v>
      </c>
    </row>
    <row r="10" spans="1:5" x14ac:dyDescent="0.25">
      <c r="A10" s="46" t="s">
        <v>110</v>
      </c>
      <c r="B10" s="46" t="s">
        <v>119</v>
      </c>
      <c r="C10" s="68">
        <v>1008</v>
      </c>
      <c r="D10" s="69">
        <v>36557</v>
      </c>
      <c r="E10" s="47">
        <v>8548.6299999999992</v>
      </c>
    </row>
    <row r="11" spans="1:5" x14ac:dyDescent="0.25">
      <c r="A11" s="46" t="s">
        <v>111</v>
      </c>
      <c r="B11" s="46" t="s">
        <v>120</v>
      </c>
      <c r="C11" s="68">
        <v>1083</v>
      </c>
      <c r="D11" s="69">
        <v>30729</v>
      </c>
      <c r="E11" s="47">
        <v>9344.24</v>
      </c>
    </row>
    <row r="12" spans="1:5" x14ac:dyDescent="0.25">
      <c r="A12" s="46" t="s">
        <v>111</v>
      </c>
      <c r="B12" s="46" t="s">
        <v>121</v>
      </c>
      <c r="C12" s="68">
        <v>1010</v>
      </c>
      <c r="D12" s="69">
        <v>34307</v>
      </c>
      <c r="E12" s="47">
        <v>10852.99</v>
      </c>
    </row>
    <row r="13" spans="1:5" x14ac:dyDescent="0.25">
      <c r="A13" s="46" t="s">
        <v>115</v>
      </c>
      <c r="B13" s="46" t="s">
        <v>122</v>
      </c>
      <c r="C13" s="68">
        <v>1011</v>
      </c>
      <c r="D13" s="69">
        <v>33804</v>
      </c>
      <c r="E13" s="47">
        <v>10910.15</v>
      </c>
    </row>
    <row r="14" spans="1:5" x14ac:dyDescent="0.25">
      <c r="A14" s="46" t="s">
        <v>106</v>
      </c>
      <c r="B14" s="46" t="s">
        <v>123</v>
      </c>
      <c r="C14" s="68">
        <v>1012</v>
      </c>
      <c r="D14" s="69">
        <v>30858</v>
      </c>
      <c r="E14" s="47">
        <v>11545.96</v>
      </c>
    </row>
    <row r="15" spans="1:5" x14ac:dyDescent="0.25">
      <c r="A15" s="46" t="s">
        <v>106</v>
      </c>
      <c r="B15" s="46" t="s">
        <v>124</v>
      </c>
      <c r="C15" s="68">
        <v>1013</v>
      </c>
      <c r="D15" s="69">
        <v>31788</v>
      </c>
      <c r="E15" s="47">
        <v>12222.67</v>
      </c>
    </row>
    <row r="16" spans="1:5" x14ac:dyDescent="0.25">
      <c r="A16" s="46" t="s">
        <v>111</v>
      </c>
      <c r="B16" s="46" t="s">
        <v>125</v>
      </c>
      <c r="C16" s="68">
        <v>1151</v>
      </c>
      <c r="D16" s="69">
        <v>38750</v>
      </c>
      <c r="E16" s="47">
        <v>12281.52</v>
      </c>
    </row>
    <row r="17" spans="1:5" x14ac:dyDescent="0.25">
      <c r="A17" s="46" t="s">
        <v>106</v>
      </c>
      <c r="B17" s="46" t="s">
        <v>126</v>
      </c>
      <c r="C17" s="68">
        <v>1152</v>
      </c>
      <c r="D17" s="69">
        <v>35485</v>
      </c>
      <c r="E17" s="47">
        <v>12524.01</v>
      </c>
    </row>
    <row r="18" spans="1:5" x14ac:dyDescent="0.25">
      <c r="A18" s="46" t="s">
        <v>115</v>
      </c>
      <c r="B18" s="46" t="s">
        <v>127</v>
      </c>
      <c r="C18" s="68">
        <v>1085</v>
      </c>
      <c r="D18" s="69">
        <v>35396</v>
      </c>
      <c r="E18" s="47">
        <v>12544.45</v>
      </c>
    </row>
    <row r="19" spans="1:5" x14ac:dyDescent="0.25">
      <c r="A19" s="46" t="s">
        <v>106</v>
      </c>
      <c r="B19" s="46" t="s">
        <v>128</v>
      </c>
      <c r="C19" s="68">
        <v>1017</v>
      </c>
      <c r="D19" s="69">
        <v>31393</v>
      </c>
      <c r="E19" s="47">
        <v>12611.86</v>
      </c>
    </row>
    <row r="20" spans="1:5" x14ac:dyDescent="0.25">
      <c r="A20" s="46" t="s">
        <v>115</v>
      </c>
      <c r="B20" s="46" t="s">
        <v>129</v>
      </c>
      <c r="C20" s="68">
        <v>1018</v>
      </c>
      <c r="D20" s="69">
        <v>32053</v>
      </c>
      <c r="E20" s="47">
        <v>12750.12</v>
      </c>
    </row>
    <row r="21" spans="1:5" x14ac:dyDescent="0.25">
      <c r="A21" s="46" t="s">
        <v>111</v>
      </c>
      <c r="B21" s="46" t="s">
        <v>130</v>
      </c>
      <c r="C21" s="68">
        <v>1150</v>
      </c>
      <c r="D21" s="69">
        <v>31797</v>
      </c>
      <c r="E21" s="47">
        <v>12983.36</v>
      </c>
    </row>
    <row r="22" spans="1:5" x14ac:dyDescent="0.25">
      <c r="A22" s="46" t="s">
        <v>111</v>
      </c>
      <c r="B22" s="46" t="s">
        <v>131</v>
      </c>
      <c r="C22" s="68">
        <v>1156</v>
      </c>
      <c r="D22" s="69">
        <v>32851</v>
      </c>
      <c r="E22" s="47">
        <v>13440.04</v>
      </c>
    </row>
    <row r="23" spans="1:5" x14ac:dyDescent="0.25">
      <c r="A23" s="46" t="s">
        <v>106</v>
      </c>
      <c r="B23" s="46" t="s">
        <v>132</v>
      </c>
      <c r="C23" s="68">
        <v>1159</v>
      </c>
      <c r="D23" s="69">
        <v>34911</v>
      </c>
      <c r="E23" s="47">
        <v>13652.92</v>
      </c>
    </row>
    <row r="24" spans="1:5" x14ac:dyDescent="0.25">
      <c r="A24" s="46" t="s">
        <v>115</v>
      </c>
      <c r="B24" s="46" t="s">
        <v>133</v>
      </c>
      <c r="C24" s="68">
        <v>1158</v>
      </c>
      <c r="D24" s="69">
        <v>33573</v>
      </c>
      <c r="E24" s="47">
        <v>14521.13</v>
      </c>
    </row>
    <row r="25" spans="1:5" x14ac:dyDescent="0.25">
      <c r="A25" s="46" t="s">
        <v>111</v>
      </c>
      <c r="B25" s="46" t="s">
        <v>134</v>
      </c>
      <c r="C25" s="68">
        <v>1176</v>
      </c>
      <c r="D25" s="69">
        <v>37134</v>
      </c>
      <c r="E25" s="47">
        <v>14652.84</v>
      </c>
    </row>
    <row r="26" spans="1:5" x14ac:dyDescent="0.25">
      <c r="A26" s="46" t="s">
        <v>111</v>
      </c>
      <c r="B26" s="46" t="s">
        <v>135</v>
      </c>
      <c r="C26" s="68">
        <v>1164</v>
      </c>
      <c r="D26" s="69">
        <v>33789</v>
      </c>
      <c r="E26" s="47">
        <v>15775.78</v>
      </c>
    </row>
    <row r="27" spans="1:5" x14ac:dyDescent="0.25">
      <c r="A27" s="46" t="s">
        <v>111</v>
      </c>
      <c r="B27" s="46" t="s">
        <v>136</v>
      </c>
      <c r="C27" s="68">
        <v>1165</v>
      </c>
      <c r="D27" s="69">
        <v>32786</v>
      </c>
      <c r="E27" s="47">
        <v>16446.52</v>
      </c>
    </row>
    <row r="28" spans="1:5" x14ac:dyDescent="0.25">
      <c r="A28" s="46" t="s">
        <v>111</v>
      </c>
      <c r="B28" s="46" t="s">
        <v>137</v>
      </c>
      <c r="C28" s="68">
        <v>1004</v>
      </c>
      <c r="D28" s="69">
        <v>30249</v>
      </c>
      <c r="E28" s="47">
        <v>16754.68</v>
      </c>
    </row>
    <row r="29" spans="1:5" x14ac:dyDescent="0.25">
      <c r="A29" s="46" t="s">
        <v>111</v>
      </c>
      <c r="B29" s="46" t="s">
        <v>138</v>
      </c>
      <c r="C29" s="68">
        <v>1157</v>
      </c>
      <c r="D29" s="69">
        <v>36997</v>
      </c>
      <c r="E29" s="47">
        <v>17623.990000000002</v>
      </c>
    </row>
    <row r="30" spans="1:5" x14ac:dyDescent="0.25">
      <c r="A30" s="46" t="s">
        <v>115</v>
      </c>
      <c r="B30" s="46" t="s">
        <v>139</v>
      </c>
      <c r="C30" s="68">
        <v>1172</v>
      </c>
      <c r="D30" s="69">
        <v>32071</v>
      </c>
      <c r="E30" s="47">
        <v>18369.82</v>
      </c>
    </row>
    <row r="31" spans="1:5" x14ac:dyDescent="0.25">
      <c r="A31" s="46" t="s">
        <v>115</v>
      </c>
      <c r="B31" s="46" t="s">
        <v>140</v>
      </c>
      <c r="C31" s="68">
        <v>1173</v>
      </c>
      <c r="D31" s="69">
        <v>29747</v>
      </c>
      <c r="E31" s="47">
        <v>18977.39</v>
      </c>
    </row>
    <row r="32" spans="1:5" x14ac:dyDescent="0.25">
      <c r="A32" s="46" t="s">
        <v>115</v>
      </c>
      <c r="B32" s="46" t="s">
        <v>141</v>
      </c>
      <c r="C32" s="68">
        <v>1037</v>
      </c>
      <c r="D32" s="69">
        <v>29303</v>
      </c>
      <c r="E32" s="47">
        <v>19154.650000000001</v>
      </c>
    </row>
    <row r="33" spans="1:5" x14ac:dyDescent="0.25">
      <c r="A33" s="46" t="s">
        <v>115</v>
      </c>
      <c r="B33" s="46" t="s">
        <v>142</v>
      </c>
      <c r="C33" s="68">
        <v>1168</v>
      </c>
      <c r="D33" s="69">
        <v>30598</v>
      </c>
      <c r="E33" s="47">
        <v>19361.490000000002</v>
      </c>
    </row>
    <row r="34" spans="1:5" x14ac:dyDescent="0.25">
      <c r="A34" s="46" t="s">
        <v>106</v>
      </c>
      <c r="B34" s="46" t="s">
        <v>143</v>
      </c>
      <c r="C34" s="68">
        <v>1169</v>
      </c>
      <c r="D34" s="69">
        <v>32536</v>
      </c>
      <c r="E34" s="47">
        <v>19465.36</v>
      </c>
    </row>
    <row r="35" spans="1:5" x14ac:dyDescent="0.25">
      <c r="A35" s="46" t="s">
        <v>115</v>
      </c>
      <c r="B35" s="46" t="s">
        <v>144</v>
      </c>
      <c r="C35" s="68">
        <v>1036</v>
      </c>
      <c r="D35" s="69">
        <v>38743</v>
      </c>
      <c r="E35" s="47">
        <v>19962.04</v>
      </c>
    </row>
    <row r="36" spans="1:5" x14ac:dyDescent="0.25">
      <c r="A36" s="46" t="s">
        <v>106</v>
      </c>
      <c r="B36" s="46" t="s">
        <v>145</v>
      </c>
      <c r="C36" s="68">
        <v>1177</v>
      </c>
      <c r="D36" s="69">
        <v>32213</v>
      </c>
      <c r="E36" s="47">
        <v>20194.759999999998</v>
      </c>
    </row>
    <row r="37" spans="1:5" x14ac:dyDescent="0.25">
      <c r="A37" s="46" t="s">
        <v>115</v>
      </c>
      <c r="B37" s="46" t="s">
        <v>146</v>
      </c>
      <c r="C37" s="68">
        <v>1009</v>
      </c>
      <c r="D37" s="69">
        <v>34043</v>
      </c>
      <c r="E37" s="47">
        <v>20601.05</v>
      </c>
    </row>
    <row r="38" spans="1:5" x14ac:dyDescent="0.25">
      <c r="A38" s="46" t="s">
        <v>115</v>
      </c>
      <c r="B38" s="46" t="s">
        <v>147</v>
      </c>
      <c r="C38" s="68">
        <v>1002</v>
      </c>
      <c r="D38" s="69">
        <v>30905</v>
      </c>
      <c r="E38" s="47">
        <v>21188.080000000002</v>
      </c>
    </row>
    <row r="39" spans="1:5" x14ac:dyDescent="0.25">
      <c r="A39" s="46" t="s">
        <v>106</v>
      </c>
      <c r="B39" s="46" t="s">
        <v>148</v>
      </c>
      <c r="C39" s="68">
        <v>1003</v>
      </c>
      <c r="D39" s="69">
        <v>33758</v>
      </c>
      <c r="E39" s="47">
        <v>21293.02</v>
      </c>
    </row>
    <row r="40" spans="1:5" x14ac:dyDescent="0.25">
      <c r="A40" s="46" t="s">
        <v>115</v>
      </c>
      <c r="B40" s="46" t="s">
        <v>149</v>
      </c>
      <c r="C40" s="68">
        <v>1147</v>
      </c>
      <c r="D40" s="69">
        <v>38912</v>
      </c>
      <c r="E40" s="47">
        <v>21517.3</v>
      </c>
    </row>
    <row r="41" spans="1:5" x14ac:dyDescent="0.25">
      <c r="A41" s="46" t="s">
        <v>115</v>
      </c>
      <c r="B41" s="46" t="s">
        <v>150</v>
      </c>
      <c r="C41" s="68">
        <v>1148</v>
      </c>
      <c r="D41" s="69">
        <v>37608</v>
      </c>
      <c r="E41" s="47">
        <v>22588.67</v>
      </c>
    </row>
    <row r="42" spans="1:5" x14ac:dyDescent="0.25">
      <c r="A42" s="46" t="s">
        <v>115</v>
      </c>
      <c r="B42" s="46" t="s">
        <v>151</v>
      </c>
      <c r="C42" s="68">
        <v>1170</v>
      </c>
      <c r="D42" s="69">
        <v>36171</v>
      </c>
      <c r="E42" s="47">
        <v>22835.65</v>
      </c>
    </row>
    <row r="43" spans="1:5" x14ac:dyDescent="0.25">
      <c r="A43" s="46" t="s">
        <v>115</v>
      </c>
      <c r="B43" s="46" t="s">
        <v>152</v>
      </c>
      <c r="C43" s="68">
        <v>1171</v>
      </c>
      <c r="D43" s="69">
        <v>33455</v>
      </c>
      <c r="E43" s="47">
        <v>23781.53</v>
      </c>
    </row>
    <row r="44" spans="1:5" x14ac:dyDescent="0.25">
      <c r="A44" s="46" t="s">
        <v>108</v>
      </c>
      <c r="B44" s="46" t="s">
        <v>153</v>
      </c>
      <c r="C44" s="68">
        <v>1033</v>
      </c>
      <c r="D44" s="69">
        <v>34410</v>
      </c>
      <c r="E44" s="47">
        <v>23982</v>
      </c>
    </row>
    <row r="45" spans="1:5" x14ac:dyDescent="0.25">
      <c r="A45" s="46" t="s">
        <v>106</v>
      </c>
      <c r="B45" s="46" t="s">
        <v>154</v>
      </c>
      <c r="C45" s="68">
        <v>1034</v>
      </c>
      <c r="D45" s="69">
        <v>39015</v>
      </c>
      <c r="E45" s="47">
        <v>24424.3</v>
      </c>
    </row>
    <row r="46" spans="1:5" x14ac:dyDescent="0.25">
      <c r="A46" s="46" t="s">
        <v>115</v>
      </c>
      <c r="B46" s="46" t="s">
        <v>155</v>
      </c>
      <c r="C46" s="68">
        <v>1095</v>
      </c>
      <c r="D46" s="69">
        <v>38838</v>
      </c>
      <c r="E46" s="47">
        <v>25839.79</v>
      </c>
    </row>
    <row r="47" spans="1:5" x14ac:dyDescent="0.25">
      <c r="A47" s="46" t="s">
        <v>115</v>
      </c>
      <c r="B47" s="46" t="s">
        <v>156</v>
      </c>
      <c r="C47" s="68">
        <v>1115</v>
      </c>
      <c r="D47" s="69">
        <v>35823</v>
      </c>
      <c r="E47" s="47">
        <v>26287.07</v>
      </c>
    </row>
    <row r="48" spans="1:5" x14ac:dyDescent="0.25">
      <c r="A48" s="46" t="s">
        <v>115</v>
      </c>
      <c r="B48" s="46" t="s">
        <v>157</v>
      </c>
      <c r="C48" s="68">
        <v>1149</v>
      </c>
      <c r="D48" s="69">
        <v>33083</v>
      </c>
      <c r="E48" s="47">
        <v>26593.33</v>
      </c>
    </row>
    <row r="49" spans="1:5" x14ac:dyDescent="0.25">
      <c r="A49" s="46" t="s">
        <v>111</v>
      </c>
      <c r="B49" s="46" t="s">
        <v>158</v>
      </c>
      <c r="C49" s="68">
        <v>1096</v>
      </c>
      <c r="D49" s="69">
        <v>37042</v>
      </c>
      <c r="E49" s="47">
        <v>26663.26</v>
      </c>
    </row>
    <row r="50" spans="1:5" x14ac:dyDescent="0.25">
      <c r="A50" s="46" t="s">
        <v>106</v>
      </c>
      <c r="B50" s="46" t="s">
        <v>159</v>
      </c>
      <c r="C50" s="68">
        <v>1032</v>
      </c>
      <c r="D50" s="69">
        <v>30793</v>
      </c>
      <c r="E50" s="47">
        <v>27057.17</v>
      </c>
    </row>
    <row r="51" spans="1:5" x14ac:dyDescent="0.25">
      <c r="A51" s="46" t="s">
        <v>115</v>
      </c>
      <c r="B51" s="46" t="s">
        <v>160</v>
      </c>
      <c r="C51" s="68">
        <v>1080</v>
      </c>
      <c r="D51" s="69">
        <v>37607</v>
      </c>
      <c r="E51" s="47">
        <v>27553.42</v>
      </c>
    </row>
    <row r="52" spans="1:5" x14ac:dyDescent="0.25">
      <c r="A52" s="46" t="s">
        <v>111</v>
      </c>
      <c r="B52" s="46" t="s">
        <v>161</v>
      </c>
      <c r="C52" s="68">
        <v>1081</v>
      </c>
      <c r="D52" s="69">
        <v>35994</v>
      </c>
      <c r="E52" s="47">
        <v>28413.08</v>
      </c>
    </row>
    <row r="53" spans="1:5" x14ac:dyDescent="0.25">
      <c r="A53" s="46" t="s">
        <v>115</v>
      </c>
      <c r="B53" s="46" t="s">
        <v>162</v>
      </c>
      <c r="C53" s="68">
        <v>1035</v>
      </c>
      <c r="D53" s="69">
        <v>32989</v>
      </c>
      <c r="E53" s="47">
        <v>29315.82</v>
      </c>
    </row>
    <row r="54" spans="1:5" x14ac:dyDescent="0.25">
      <c r="A54" s="46" t="s">
        <v>115</v>
      </c>
      <c r="B54" s="46" t="s">
        <v>163</v>
      </c>
      <c r="C54" s="68">
        <v>1167</v>
      </c>
      <c r="D54" s="69">
        <v>32596</v>
      </c>
      <c r="E54" s="47">
        <v>29462.78</v>
      </c>
    </row>
    <row r="55" spans="1:5" x14ac:dyDescent="0.25">
      <c r="A55" s="46" t="s">
        <v>115</v>
      </c>
      <c r="B55" s="46" t="s">
        <v>164</v>
      </c>
      <c r="C55" s="68">
        <v>1042</v>
      </c>
      <c r="D55" s="69">
        <v>37071</v>
      </c>
      <c r="E55" s="47">
        <v>29501.42</v>
      </c>
    </row>
    <row r="56" spans="1:5" x14ac:dyDescent="0.25">
      <c r="A56" s="46" t="s">
        <v>111</v>
      </c>
      <c r="B56" s="46" t="s">
        <v>165</v>
      </c>
      <c r="C56" s="68">
        <v>1166</v>
      </c>
      <c r="D56" s="69">
        <v>29224</v>
      </c>
      <c r="E56" s="47">
        <v>29618.400000000001</v>
      </c>
    </row>
    <row r="57" spans="1:5" x14ac:dyDescent="0.25">
      <c r="A57" s="46" t="s">
        <v>115</v>
      </c>
      <c r="B57" s="46" t="s">
        <v>166</v>
      </c>
      <c r="C57" s="68">
        <v>1039</v>
      </c>
      <c r="D57" s="69">
        <v>33911</v>
      </c>
      <c r="E57" s="47">
        <v>29779.68</v>
      </c>
    </row>
    <row r="58" spans="1:5" x14ac:dyDescent="0.25">
      <c r="A58" s="46" t="s">
        <v>115</v>
      </c>
      <c r="B58" s="46" t="s">
        <v>167</v>
      </c>
      <c r="C58" s="68">
        <v>1040</v>
      </c>
      <c r="D58" s="69">
        <v>34944</v>
      </c>
      <c r="E58" s="47">
        <v>30132.06</v>
      </c>
    </row>
    <row r="59" spans="1:5" x14ac:dyDescent="0.25">
      <c r="A59" s="46" t="s">
        <v>111</v>
      </c>
      <c r="B59" s="46" t="s">
        <v>168</v>
      </c>
      <c r="C59" s="68">
        <v>1041</v>
      </c>
      <c r="D59" s="69">
        <v>30835</v>
      </c>
      <c r="E59" s="47">
        <v>30755.45</v>
      </c>
    </row>
    <row r="60" spans="1:5" x14ac:dyDescent="0.25">
      <c r="A60" s="46" t="s">
        <v>115</v>
      </c>
      <c r="B60" s="46" t="s">
        <v>169</v>
      </c>
      <c r="C60" s="68">
        <v>1113</v>
      </c>
      <c r="D60" s="69">
        <v>31629</v>
      </c>
      <c r="E60" s="47">
        <v>30981.79</v>
      </c>
    </row>
    <row r="61" spans="1:5" x14ac:dyDescent="0.25">
      <c r="A61" s="46" t="s">
        <v>115</v>
      </c>
      <c r="B61" s="46" t="s">
        <v>170</v>
      </c>
      <c r="C61" s="68">
        <v>1114</v>
      </c>
      <c r="D61" s="69">
        <v>33505</v>
      </c>
      <c r="E61" s="47">
        <v>31640.03</v>
      </c>
    </row>
    <row r="62" spans="1:5" x14ac:dyDescent="0.25">
      <c r="A62" s="46" t="s">
        <v>115</v>
      </c>
      <c r="B62" s="46" t="s">
        <v>171</v>
      </c>
      <c r="C62" s="68">
        <v>1174</v>
      </c>
      <c r="D62" s="69">
        <v>33725</v>
      </c>
      <c r="E62" s="47">
        <v>31945.09</v>
      </c>
    </row>
    <row r="63" spans="1:5" x14ac:dyDescent="0.25">
      <c r="A63" s="46" t="s">
        <v>106</v>
      </c>
      <c r="B63" s="46" t="s">
        <v>172</v>
      </c>
      <c r="C63" s="68">
        <v>1175</v>
      </c>
      <c r="D63" s="69">
        <v>35709</v>
      </c>
      <c r="E63" s="47">
        <v>32537.26</v>
      </c>
    </row>
    <row r="64" spans="1:5" x14ac:dyDescent="0.25">
      <c r="A64" s="46" t="s">
        <v>115</v>
      </c>
      <c r="B64" s="46" t="s">
        <v>173</v>
      </c>
      <c r="C64" s="68">
        <v>1046</v>
      </c>
      <c r="D64" s="69">
        <v>31036</v>
      </c>
      <c r="E64" s="47">
        <v>32723.599999999999</v>
      </c>
    </row>
    <row r="65" spans="1:5" x14ac:dyDescent="0.25">
      <c r="A65" s="46" t="s">
        <v>115</v>
      </c>
      <c r="B65" s="46" t="s">
        <v>174</v>
      </c>
      <c r="C65" s="68">
        <v>1047</v>
      </c>
      <c r="D65" s="69">
        <v>39346</v>
      </c>
      <c r="E65" s="47">
        <v>33118.699999999997</v>
      </c>
    </row>
    <row r="66" spans="1:5" x14ac:dyDescent="0.25">
      <c r="A66" s="46" t="s">
        <v>115</v>
      </c>
      <c r="B66" s="46" t="s">
        <v>175</v>
      </c>
      <c r="C66" s="68">
        <v>1126</v>
      </c>
      <c r="D66" s="69">
        <v>31802</v>
      </c>
      <c r="E66" s="47">
        <v>33513.29</v>
      </c>
    </row>
    <row r="67" spans="1:5" x14ac:dyDescent="0.25">
      <c r="A67" s="46" t="s">
        <v>115</v>
      </c>
      <c r="B67" s="46" t="s">
        <v>176</v>
      </c>
      <c r="C67" s="68">
        <v>1049</v>
      </c>
      <c r="D67" s="69">
        <v>29273</v>
      </c>
      <c r="E67" s="47">
        <v>33623.56</v>
      </c>
    </row>
    <row r="68" spans="1:5" x14ac:dyDescent="0.25">
      <c r="A68" s="46" t="s">
        <v>106</v>
      </c>
      <c r="B68" s="46" t="s">
        <v>177</v>
      </c>
      <c r="C68" s="68">
        <v>1050</v>
      </c>
      <c r="D68" s="69">
        <v>36794</v>
      </c>
      <c r="E68" s="47">
        <v>35413.81</v>
      </c>
    </row>
    <row r="69" spans="1:5" x14ac:dyDescent="0.25">
      <c r="A69" s="46" t="s">
        <v>106</v>
      </c>
      <c r="B69" s="46" t="s">
        <v>178</v>
      </c>
      <c r="C69" s="68">
        <v>1178</v>
      </c>
      <c r="D69" s="69">
        <v>29620</v>
      </c>
      <c r="E69" s="47">
        <v>35603.35</v>
      </c>
    </row>
    <row r="70" spans="1:5" x14ac:dyDescent="0.25">
      <c r="A70" s="46" t="s">
        <v>115</v>
      </c>
      <c r="B70" s="46" t="s">
        <v>179</v>
      </c>
      <c r="C70" s="68">
        <v>1124</v>
      </c>
      <c r="D70" s="69">
        <v>34051</v>
      </c>
      <c r="E70" s="47">
        <v>36773.35</v>
      </c>
    </row>
    <row r="71" spans="1:5" x14ac:dyDescent="0.25">
      <c r="A71" s="46" t="s">
        <v>111</v>
      </c>
      <c r="B71" s="46" t="s">
        <v>180</v>
      </c>
      <c r="C71" s="68">
        <v>1053</v>
      </c>
      <c r="D71" s="69">
        <v>36823</v>
      </c>
      <c r="E71" s="47">
        <v>36774.379999999997</v>
      </c>
    </row>
    <row r="72" spans="1:5" x14ac:dyDescent="0.25">
      <c r="A72" s="46" t="s">
        <v>115</v>
      </c>
      <c r="B72" s="46" t="s">
        <v>181</v>
      </c>
      <c r="C72" s="68">
        <v>1123</v>
      </c>
      <c r="D72" s="69">
        <v>34692</v>
      </c>
      <c r="E72" s="47">
        <v>37519.589999999997</v>
      </c>
    </row>
    <row r="73" spans="1:5" x14ac:dyDescent="0.25">
      <c r="A73" s="46" t="s">
        <v>115</v>
      </c>
      <c r="B73" s="46" t="s">
        <v>182</v>
      </c>
      <c r="C73" s="68">
        <v>1179</v>
      </c>
      <c r="D73" s="69">
        <v>39302</v>
      </c>
      <c r="E73" s="47">
        <v>37528.07</v>
      </c>
    </row>
    <row r="74" spans="1:5" x14ac:dyDescent="0.25">
      <c r="A74" s="46" t="s">
        <v>111</v>
      </c>
      <c r="B74" s="46" t="s">
        <v>183</v>
      </c>
      <c r="C74" s="68">
        <v>1125</v>
      </c>
      <c r="D74" s="69">
        <v>32490</v>
      </c>
      <c r="E74" s="47">
        <v>37966.36</v>
      </c>
    </row>
    <row r="75" spans="1:5" x14ac:dyDescent="0.25">
      <c r="A75" s="46" t="s">
        <v>106</v>
      </c>
      <c r="B75" s="46" t="s">
        <v>184</v>
      </c>
      <c r="C75" s="68">
        <v>1180</v>
      </c>
      <c r="D75" s="69">
        <v>31517</v>
      </c>
      <c r="E75" s="47">
        <v>38333.599999999999</v>
      </c>
    </row>
    <row r="76" spans="1:5" x14ac:dyDescent="0.25">
      <c r="A76" s="46" t="s">
        <v>115</v>
      </c>
      <c r="B76" s="46" t="s">
        <v>185</v>
      </c>
      <c r="C76" s="68">
        <v>1127</v>
      </c>
      <c r="D76" s="69">
        <v>32182</v>
      </c>
      <c r="E76" s="47">
        <v>39073.620000000003</v>
      </c>
    </row>
    <row r="77" spans="1:5" x14ac:dyDescent="0.25">
      <c r="A77" s="46" t="s">
        <v>106</v>
      </c>
      <c r="B77" s="46" t="s">
        <v>186</v>
      </c>
      <c r="C77" s="68">
        <v>1119</v>
      </c>
      <c r="D77" s="69">
        <v>37535</v>
      </c>
      <c r="E77" s="47">
        <v>39610.46</v>
      </c>
    </row>
    <row r="78" spans="1:5" x14ac:dyDescent="0.25">
      <c r="A78" s="46" t="s">
        <v>111</v>
      </c>
      <c r="B78" s="46" t="s">
        <v>187</v>
      </c>
      <c r="C78" s="68">
        <v>1183</v>
      </c>
      <c r="D78" s="69">
        <v>36405</v>
      </c>
      <c r="E78" s="47">
        <v>39863.08</v>
      </c>
    </row>
    <row r="79" spans="1:5" x14ac:dyDescent="0.25">
      <c r="A79" s="46" t="s">
        <v>115</v>
      </c>
      <c r="B79" s="46" t="s">
        <v>188</v>
      </c>
      <c r="C79" s="68">
        <v>1184</v>
      </c>
      <c r="D79" s="69">
        <v>38833</v>
      </c>
      <c r="E79" s="47">
        <v>40440.46</v>
      </c>
    </row>
    <row r="80" spans="1:5" x14ac:dyDescent="0.25">
      <c r="A80" s="46" t="s">
        <v>111</v>
      </c>
      <c r="B80" s="46" t="s">
        <v>189</v>
      </c>
      <c r="C80" s="68">
        <v>1122</v>
      </c>
      <c r="D80" s="69">
        <v>37137</v>
      </c>
      <c r="E80" s="47">
        <v>41181.370000000003</v>
      </c>
    </row>
    <row r="81" spans="1:5" x14ac:dyDescent="0.25">
      <c r="A81" s="46" t="s">
        <v>111</v>
      </c>
      <c r="B81" s="46" t="s">
        <v>190</v>
      </c>
      <c r="C81" s="68">
        <v>1181</v>
      </c>
      <c r="D81" s="69">
        <v>34086</v>
      </c>
      <c r="E81" s="47">
        <v>42420.9</v>
      </c>
    </row>
    <row r="82" spans="1:5" x14ac:dyDescent="0.25">
      <c r="A82" s="46" t="s">
        <v>115</v>
      </c>
      <c r="B82" s="46" t="s">
        <v>191</v>
      </c>
      <c r="C82" s="68">
        <v>1120</v>
      </c>
      <c r="D82" s="69">
        <v>35004</v>
      </c>
      <c r="E82" s="47">
        <v>42629.16</v>
      </c>
    </row>
    <row r="83" spans="1:5" x14ac:dyDescent="0.25">
      <c r="A83" s="46" t="s">
        <v>115</v>
      </c>
      <c r="B83" s="46" t="s">
        <v>192</v>
      </c>
      <c r="C83" s="68">
        <v>1121</v>
      </c>
      <c r="D83" s="69">
        <v>34348</v>
      </c>
      <c r="E83" s="47">
        <v>43332.7</v>
      </c>
    </row>
    <row r="84" spans="1:5" x14ac:dyDescent="0.25">
      <c r="A84" s="46" t="s">
        <v>115</v>
      </c>
      <c r="B84" s="46" t="s">
        <v>193</v>
      </c>
      <c r="C84" s="68">
        <v>1129</v>
      </c>
      <c r="D84" s="69">
        <v>33372</v>
      </c>
      <c r="E84" s="47">
        <v>44002.59</v>
      </c>
    </row>
    <row r="85" spans="1:5" x14ac:dyDescent="0.25">
      <c r="A85" s="46" t="s">
        <v>115</v>
      </c>
      <c r="B85" s="46" t="s">
        <v>194</v>
      </c>
      <c r="C85" s="68">
        <v>1005</v>
      </c>
      <c r="D85" s="69">
        <v>37083</v>
      </c>
      <c r="E85" s="47">
        <v>44620.58</v>
      </c>
    </row>
    <row r="86" spans="1:5" x14ac:dyDescent="0.25">
      <c r="A86" s="46" t="s">
        <v>106</v>
      </c>
      <c r="B86" s="46" t="s">
        <v>195</v>
      </c>
      <c r="C86" s="68">
        <v>1038</v>
      </c>
      <c r="D86" s="69">
        <v>30093</v>
      </c>
      <c r="E86" s="47">
        <v>44871.24</v>
      </c>
    </row>
    <row r="87" spans="1:5" x14ac:dyDescent="0.25">
      <c r="A87" s="46" t="s">
        <v>111</v>
      </c>
      <c r="B87" s="46" t="s">
        <v>196</v>
      </c>
      <c r="C87" s="68">
        <v>1134</v>
      </c>
      <c r="D87" s="69">
        <v>36555</v>
      </c>
      <c r="E87" s="47">
        <v>45096.04</v>
      </c>
    </row>
    <row r="88" spans="1:5" x14ac:dyDescent="0.25">
      <c r="A88" s="46" t="s">
        <v>110</v>
      </c>
      <c r="B88" s="46" t="s">
        <v>197</v>
      </c>
      <c r="C88" s="68">
        <v>1182</v>
      </c>
      <c r="D88" s="69">
        <v>31849</v>
      </c>
      <c r="E88" s="47">
        <v>45279.88</v>
      </c>
    </row>
    <row r="89" spans="1:5" x14ac:dyDescent="0.25">
      <c r="A89" s="46" t="s">
        <v>111</v>
      </c>
      <c r="B89" s="46" t="s">
        <v>198</v>
      </c>
      <c r="C89" s="68">
        <v>1136</v>
      </c>
      <c r="D89" s="69">
        <v>35854</v>
      </c>
      <c r="E89" s="47">
        <v>45384.39</v>
      </c>
    </row>
    <row r="90" spans="1:5" x14ac:dyDescent="0.25">
      <c r="A90" s="46" t="s">
        <v>115</v>
      </c>
      <c r="B90" s="46" t="s">
        <v>199</v>
      </c>
      <c r="C90" s="68">
        <v>1161</v>
      </c>
      <c r="D90" s="69">
        <v>37188</v>
      </c>
      <c r="E90" s="47">
        <v>45938.53</v>
      </c>
    </row>
    <row r="91" spans="1:5" x14ac:dyDescent="0.25">
      <c r="A91" s="46" t="s">
        <v>106</v>
      </c>
      <c r="B91" s="46" t="s">
        <v>200</v>
      </c>
      <c r="C91" s="68">
        <v>1163</v>
      </c>
      <c r="D91" s="69">
        <v>30913</v>
      </c>
      <c r="E91" s="47">
        <v>46494.39</v>
      </c>
    </row>
    <row r="92" spans="1:5" x14ac:dyDescent="0.25">
      <c r="A92" s="46" t="s">
        <v>106</v>
      </c>
      <c r="B92" s="46" t="s">
        <v>201</v>
      </c>
      <c r="C92" s="68">
        <v>1014</v>
      </c>
      <c r="D92" s="69">
        <v>35017</v>
      </c>
      <c r="E92" s="47">
        <v>47141.95</v>
      </c>
    </row>
    <row r="93" spans="1:5" x14ac:dyDescent="0.25">
      <c r="A93" s="46" t="s">
        <v>115</v>
      </c>
      <c r="B93" s="46" t="s">
        <v>202</v>
      </c>
      <c r="C93" s="68">
        <v>1091</v>
      </c>
      <c r="D93" s="69">
        <v>30424</v>
      </c>
      <c r="E93" s="47">
        <v>47318.61</v>
      </c>
    </row>
    <row r="94" spans="1:5" x14ac:dyDescent="0.25">
      <c r="A94" s="46" t="s">
        <v>115</v>
      </c>
      <c r="B94" s="46" t="s">
        <v>203</v>
      </c>
      <c r="C94" s="68">
        <v>1135</v>
      </c>
      <c r="D94" s="69">
        <v>33371</v>
      </c>
      <c r="E94" s="47">
        <v>47719.21</v>
      </c>
    </row>
    <row r="95" spans="1:5" x14ac:dyDescent="0.25">
      <c r="A95" s="46" t="s">
        <v>106</v>
      </c>
      <c r="B95" s="46" t="s">
        <v>204</v>
      </c>
      <c r="C95" s="68">
        <v>1162</v>
      </c>
      <c r="D95" s="69">
        <v>31871</v>
      </c>
      <c r="E95" s="47">
        <v>49554.79</v>
      </c>
    </row>
    <row r="96" spans="1:5" x14ac:dyDescent="0.25">
      <c r="A96" s="46" t="s">
        <v>115</v>
      </c>
      <c r="B96" s="46" t="s">
        <v>205</v>
      </c>
      <c r="C96" s="68">
        <v>1094</v>
      </c>
      <c r="D96" s="69">
        <v>35989</v>
      </c>
      <c r="E96" s="47">
        <v>49647.22</v>
      </c>
    </row>
    <row r="97" spans="1:5" x14ac:dyDescent="0.25">
      <c r="A97" s="46" t="s">
        <v>106</v>
      </c>
      <c r="B97" s="46" t="s">
        <v>206</v>
      </c>
      <c r="C97" s="68">
        <v>1043</v>
      </c>
      <c r="D97" s="69">
        <v>35642</v>
      </c>
      <c r="E97" s="47">
        <v>49946.41</v>
      </c>
    </row>
    <row r="98" spans="1:5" x14ac:dyDescent="0.25">
      <c r="A98" s="46" t="s">
        <v>106</v>
      </c>
      <c r="B98" s="46" t="s">
        <v>207</v>
      </c>
      <c r="C98" s="68">
        <v>1076</v>
      </c>
      <c r="D98" s="69">
        <v>34526</v>
      </c>
      <c r="E98" s="47">
        <v>51806.48</v>
      </c>
    </row>
    <row r="99" spans="1:5" x14ac:dyDescent="0.25">
      <c r="A99" s="46" t="s">
        <v>111</v>
      </c>
      <c r="B99" s="46" t="s">
        <v>208</v>
      </c>
      <c r="C99" s="68">
        <v>1092</v>
      </c>
      <c r="D99" s="69">
        <v>36884</v>
      </c>
      <c r="E99" s="47">
        <v>51949.24</v>
      </c>
    </row>
    <row r="100" spans="1:5" x14ac:dyDescent="0.25">
      <c r="A100" s="46" t="s">
        <v>106</v>
      </c>
      <c r="B100" s="46" t="s">
        <v>209</v>
      </c>
      <c r="C100" s="68">
        <v>1093</v>
      </c>
      <c r="D100" s="69">
        <v>31322</v>
      </c>
      <c r="E100" s="47">
        <v>53821.74</v>
      </c>
    </row>
    <row r="101" spans="1:5" x14ac:dyDescent="0.25">
      <c r="A101" s="46" t="s">
        <v>115</v>
      </c>
      <c r="B101" s="46" t="s">
        <v>210</v>
      </c>
      <c r="C101" s="68">
        <v>1143</v>
      </c>
      <c r="D101" s="69">
        <v>34688</v>
      </c>
      <c r="E101" s="47">
        <v>53922.16</v>
      </c>
    </row>
    <row r="102" spans="1:5" x14ac:dyDescent="0.25">
      <c r="A102" s="46" t="s">
        <v>111</v>
      </c>
      <c r="B102" s="46" t="s">
        <v>211</v>
      </c>
      <c r="C102" s="68">
        <v>1144</v>
      </c>
      <c r="D102" s="69">
        <v>36462</v>
      </c>
      <c r="E102" s="47">
        <v>55509.54</v>
      </c>
    </row>
    <row r="103" spans="1:5" x14ac:dyDescent="0.25">
      <c r="A103" s="46" t="s">
        <v>111</v>
      </c>
      <c r="B103" s="46" t="s">
        <v>212</v>
      </c>
      <c r="C103" s="68">
        <v>1075</v>
      </c>
      <c r="D103" s="69">
        <v>31193</v>
      </c>
      <c r="E103" s="47">
        <v>57017.25</v>
      </c>
    </row>
    <row r="104" spans="1:5" x14ac:dyDescent="0.25">
      <c r="A104" s="46" t="s">
        <v>110</v>
      </c>
      <c r="B104" s="46" t="s">
        <v>213</v>
      </c>
      <c r="C104" s="68">
        <v>1160</v>
      </c>
      <c r="D104" s="69">
        <v>34323</v>
      </c>
      <c r="E104" s="47">
        <v>61761.05</v>
      </c>
    </row>
    <row r="105" spans="1:5" x14ac:dyDescent="0.25">
      <c r="A105" s="46" t="s">
        <v>111</v>
      </c>
      <c r="B105" s="46" t="s">
        <v>214</v>
      </c>
      <c r="C105" s="68">
        <v>1077</v>
      </c>
      <c r="D105" s="69">
        <v>30790</v>
      </c>
      <c r="E105" s="47">
        <v>63392.24</v>
      </c>
    </row>
    <row r="106" spans="1:5" x14ac:dyDescent="0.25">
      <c r="A106" s="46" t="s">
        <v>111</v>
      </c>
      <c r="B106" s="46" t="s">
        <v>215</v>
      </c>
      <c r="C106" s="68">
        <v>1140</v>
      </c>
      <c r="D106" s="69">
        <v>38503</v>
      </c>
      <c r="E106" s="47">
        <v>65978.61</v>
      </c>
    </row>
    <row r="107" spans="1:5" x14ac:dyDescent="0.25">
      <c r="A107" s="46" t="s">
        <v>111</v>
      </c>
      <c r="B107" s="46" t="s">
        <v>216</v>
      </c>
      <c r="C107" s="68">
        <v>1141</v>
      </c>
      <c r="D107" s="69">
        <v>34860</v>
      </c>
      <c r="E107" s="47">
        <v>66739.72</v>
      </c>
    </row>
    <row r="108" spans="1:5" x14ac:dyDescent="0.25">
      <c r="A108" s="46" t="s">
        <v>111</v>
      </c>
      <c r="B108" s="46" t="s">
        <v>217</v>
      </c>
      <c r="C108" s="68">
        <v>1016</v>
      </c>
      <c r="D108" s="69">
        <v>31995</v>
      </c>
      <c r="E108" s="47">
        <v>68828.84</v>
      </c>
    </row>
    <row r="109" spans="1:5" x14ac:dyDescent="0.25">
      <c r="A109" s="46" t="s">
        <v>111</v>
      </c>
      <c r="B109" s="46" t="s">
        <v>218</v>
      </c>
      <c r="C109" s="68">
        <v>1131</v>
      </c>
      <c r="D109" s="69">
        <v>31839</v>
      </c>
      <c r="E109" s="47">
        <v>69758.320000000007</v>
      </c>
    </row>
    <row r="110" spans="1:5" x14ac:dyDescent="0.25">
      <c r="A110" s="46" t="s">
        <v>111</v>
      </c>
      <c r="B110" s="46" t="s">
        <v>219</v>
      </c>
      <c r="C110" s="68">
        <v>1145</v>
      </c>
      <c r="D110" s="69">
        <v>30443</v>
      </c>
      <c r="E110" s="47">
        <v>70446.98</v>
      </c>
    </row>
    <row r="111" spans="1:5" x14ac:dyDescent="0.25">
      <c r="A111" s="46" t="s">
        <v>111</v>
      </c>
      <c r="B111" s="46" t="s">
        <v>220</v>
      </c>
      <c r="C111" s="68">
        <v>1133</v>
      </c>
      <c r="D111" s="69">
        <v>35654</v>
      </c>
      <c r="E111" s="47">
        <v>71956.62</v>
      </c>
    </row>
    <row r="112" spans="1:5" x14ac:dyDescent="0.25">
      <c r="A112" s="46" t="s">
        <v>106</v>
      </c>
      <c r="B112" s="46" t="s">
        <v>221</v>
      </c>
      <c r="C112" s="68">
        <v>1044</v>
      </c>
      <c r="D112" s="69">
        <v>35487</v>
      </c>
      <c r="E112" s="47">
        <v>72218.77</v>
      </c>
    </row>
    <row r="113" spans="1:5" x14ac:dyDescent="0.25">
      <c r="A113" s="46" t="s">
        <v>106</v>
      </c>
      <c r="B113" s="46" t="s">
        <v>222</v>
      </c>
      <c r="C113" s="68">
        <v>1045</v>
      </c>
      <c r="D113" s="69">
        <v>30089</v>
      </c>
      <c r="E113" s="47">
        <v>72853.33</v>
      </c>
    </row>
    <row r="114" spans="1:5" x14ac:dyDescent="0.25">
      <c r="A114" s="46" t="s">
        <v>108</v>
      </c>
      <c r="B114" s="46" t="s">
        <v>223</v>
      </c>
      <c r="C114" s="68">
        <v>1089</v>
      </c>
      <c r="D114" s="69">
        <v>31204</v>
      </c>
      <c r="E114" s="47">
        <v>75344.289999999994</v>
      </c>
    </row>
    <row r="115" spans="1:5" x14ac:dyDescent="0.25">
      <c r="A115" s="46" t="s">
        <v>111</v>
      </c>
      <c r="B115" s="46" t="s">
        <v>224</v>
      </c>
      <c r="C115" s="68">
        <v>1132</v>
      </c>
      <c r="D115" s="69">
        <v>38198</v>
      </c>
      <c r="E115" s="47">
        <v>76190.98</v>
      </c>
    </row>
    <row r="116" spans="1:5" x14ac:dyDescent="0.25">
      <c r="A116" s="46" t="s">
        <v>106</v>
      </c>
      <c r="B116" s="46" t="s">
        <v>225</v>
      </c>
      <c r="C116" s="68">
        <v>1015</v>
      </c>
      <c r="D116" s="69">
        <v>35511</v>
      </c>
      <c r="E116" s="47">
        <v>78809.16</v>
      </c>
    </row>
    <row r="117" spans="1:5" x14ac:dyDescent="0.25">
      <c r="A117" s="46" t="s">
        <v>111</v>
      </c>
      <c r="B117" s="46" t="s">
        <v>226</v>
      </c>
      <c r="C117" s="68">
        <v>1128</v>
      </c>
      <c r="D117" s="69">
        <v>39102</v>
      </c>
      <c r="E117" s="47">
        <v>80320.160000000003</v>
      </c>
    </row>
    <row r="118" spans="1:5" x14ac:dyDescent="0.25">
      <c r="A118" s="46" t="s">
        <v>111</v>
      </c>
      <c r="B118" s="46" t="s">
        <v>227</v>
      </c>
      <c r="C118" s="68">
        <v>1142</v>
      </c>
      <c r="D118" s="69">
        <v>36361</v>
      </c>
      <c r="E118" s="47">
        <v>80936.72</v>
      </c>
    </row>
    <row r="119" spans="1:5" x14ac:dyDescent="0.25">
      <c r="A119" s="46" t="s">
        <v>111</v>
      </c>
      <c r="B119" s="46" t="s">
        <v>228</v>
      </c>
      <c r="C119" s="68">
        <v>1130</v>
      </c>
      <c r="D119" s="69">
        <v>37860</v>
      </c>
      <c r="E119" s="47">
        <v>80974</v>
      </c>
    </row>
    <row r="120" spans="1:5" x14ac:dyDescent="0.25">
      <c r="A120" s="46" t="s">
        <v>106</v>
      </c>
      <c r="B120" s="46" t="s">
        <v>229</v>
      </c>
      <c r="C120" s="68">
        <v>1048</v>
      </c>
      <c r="D120" s="69">
        <v>32429</v>
      </c>
      <c r="E120" s="47">
        <v>81620.149999999994</v>
      </c>
    </row>
    <row r="121" spans="1:5" x14ac:dyDescent="0.25">
      <c r="A121" s="46" t="s">
        <v>106</v>
      </c>
      <c r="B121" s="46" t="s">
        <v>230</v>
      </c>
      <c r="C121" s="68">
        <v>1066</v>
      </c>
      <c r="D121" s="69">
        <v>33343</v>
      </c>
      <c r="E121" s="47">
        <v>81714.13</v>
      </c>
    </row>
    <row r="122" spans="1:5" x14ac:dyDescent="0.25">
      <c r="A122" s="46" t="s">
        <v>106</v>
      </c>
      <c r="B122" s="46" t="s">
        <v>231</v>
      </c>
      <c r="C122" s="68">
        <v>1067</v>
      </c>
      <c r="D122" s="69">
        <v>32289</v>
      </c>
      <c r="E122" s="47">
        <v>82254.960000000006</v>
      </c>
    </row>
    <row r="123" spans="1:5" x14ac:dyDescent="0.25">
      <c r="A123" s="46" t="s">
        <v>111</v>
      </c>
      <c r="B123" s="46" t="s">
        <v>232</v>
      </c>
      <c r="C123" s="68">
        <v>1068</v>
      </c>
      <c r="D123" s="69">
        <v>37454</v>
      </c>
      <c r="E123" s="47">
        <v>82290.06</v>
      </c>
    </row>
    <row r="124" spans="1:5" x14ac:dyDescent="0.25">
      <c r="A124" s="46" t="s">
        <v>110</v>
      </c>
      <c r="B124" s="46" t="s">
        <v>233</v>
      </c>
      <c r="C124" s="68">
        <v>1110</v>
      </c>
      <c r="D124" s="69">
        <v>31498</v>
      </c>
      <c r="E124" s="47">
        <v>84138.2</v>
      </c>
    </row>
    <row r="125" spans="1:5" x14ac:dyDescent="0.25">
      <c r="A125" s="46" t="s">
        <v>111</v>
      </c>
      <c r="B125" s="46" t="s">
        <v>234</v>
      </c>
      <c r="C125" s="68">
        <v>1090</v>
      </c>
      <c r="D125" s="69">
        <v>31632</v>
      </c>
      <c r="E125" s="47">
        <v>87593.43</v>
      </c>
    </row>
    <row r="126" spans="1:5" x14ac:dyDescent="0.25">
      <c r="A126" s="46" t="s">
        <v>111</v>
      </c>
      <c r="B126" s="46" t="s">
        <v>235</v>
      </c>
      <c r="C126" s="68">
        <v>1111</v>
      </c>
      <c r="D126" s="69">
        <v>39178</v>
      </c>
      <c r="E126" s="47">
        <v>88800.25</v>
      </c>
    </row>
    <row r="127" spans="1:5" x14ac:dyDescent="0.25">
      <c r="A127" s="46" t="s">
        <v>111</v>
      </c>
      <c r="B127" s="46" t="s">
        <v>236</v>
      </c>
      <c r="C127" s="68">
        <v>1112</v>
      </c>
      <c r="D127" s="69">
        <v>36711</v>
      </c>
      <c r="E127" s="47">
        <v>89084.17</v>
      </c>
    </row>
    <row r="128" spans="1:5" x14ac:dyDescent="0.25">
      <c r="A128" s="46" t="s">
        <v>106</v>
      </c>
      <c r="B128" s="46" t="s">
        <v>237</v>
      </c>
      <c r="C128" s="68">
        <v>1069</v>
      </c>
      <c r="D128" s="69">
        <v>31888</v>
      </c>
      <c r="E128" s="47">
        <v>90454.3</v>
      </c>
    </row>
    <row r="129" spans="1:5" x14ac:dyDescent="0.25">
      <c r="A129" s="46" t="s">
        <v>111</v>
      </c>
      <c r="B129" s="46" t="s">
        <v>238</v>
      </c>
      <c r="C129" s="68">
        <v>1109</v>
      </c>
      <c r="D129" s="69">
        <v>33343</v>
      </c>
      <c r="E129" s="47">
        <v>90886.05</v>
      </c>
    </row>
    <row r="130" spans="1:5" x14ac:dyDescent="0.25">
      <c r="A130" s="46" t="s">
        <v>111</v>
      </c>
      <c r="B130" s="46" t="s">
        <v>239</v>
      </c>
      <c r="C130" s="68">
        <v>1071</v>
      </c>
      <c r="D130" s="69">
        <v>33269</v>
      </c>
      <c r="E130" s="47">
        <v>91793.96</v>
      </c>
    </row>
    <row r="131" spans="1:5" x14ac:dyDescent="0.25">
      <c r="A131" s="46" t="s">
        <v>111</v>
      </c>
      <c r="B131" s="46" t="s">
        <v>240</v>
      </c>
      <c r="C131" s="68">
        <v>1116</v>
      </c>
      <c r="D131" s="69">
        <v>36765</v>
      </c>
      <c r="E131" s="47">
        <v>92779.73</v>
      </c>
    </row>
    <row r="132" spans="1:5" x14ac:dyDescent="0.25">
      <c r="A132" s="46" t="s">
        <v>106</v>
      </c>
      <c r="B132" s="46" t="s">
        <v>241</v>
      </c>
      <c r="C132" s="68">
        <v>1108</v>
      </c>
      <c r="D132" s="69">
        <v>30412</v>
      </c>
      <c r="E132" s="47">
        <v>95398.22</v>
      </c>
    </row>
    <row r="133" spans="1:5" x14ac:dyDescent="0.25">
      <c r="A133" s="46" t="s">
        <v>111</v>
      </c>
      <c r="B133" s="46" t="s">
        <v>242</v>
      </c>
      <c r="C133" s="68">
        <v>1118</v>
      </c>
      <c r="D133" s="69">
        <v>30963</v>
      </c>
      <c r="E133" s="47">
        <v>96281.99</v>
      </c>
    </row>
    <row r="134" spans="1:5" x14ac:dyDescent="0.25">
      <c r="A134" s="46" t="s">
        <v>111</v>
      </c>
      <c r="B134" s="46" t="s">
        <v>243</v>
      </c>
      <c r="C134" s="68">
        <v>1070</v>
      </c>
      <c r="D134" s="69">
        <v>32816</v>
      </c>
      <c r="E134" s="47">
        <v>97060.46</v>
      </c>
    </row>
    <row r="135" spans="1:5" x14ac:dyDescent="0.25">
      <c r="A135" s="46" t="s">
        <v>106</v>
      </c>
      <c r="B135" s="46" t="s">
        <v>244</v>
      </c>
      <c r="C135" s="68">
        <v>1087</v>
      </c>
      <c r="D135" s="69">
        <v>34612</v>
      </c>
      <c r="E135" s="47">
        <v>97496.91</v>
      </c>
    </row>
    <row r="136" spans="1:5" x14ac:dyDescent="0.25">
      <c r="A136" s="46" t="s">
        <v>106</v>
      </c>
      <c r="B136" s="46" t="s">
        <v>245</v>
      </c>
      <c r="C136" s="68">
        <v>1137</v>
      </c>
      <c r="D136" s="69">
        <v>32701</v>
      </c>
      <c r="E136" s="47">
        <v>98730.34</v>
      </c>
    </row>
    <row r="137" spans="1:5" x14ac:dyDescent="0.25">
      <c r="A137" s="46" t="s">
        <v>110</v>
      </c>
      <c r="B137" s="46" t="s">
        <v>246</v>
      </c>
      <c r="C137" s="68">
        <v>1117</v>
      </c>
      <c r="D137" s="69">
        <v>33920</v>
      </c>
      <c r="E137" s="47">
        <v>115202.41</v>
      </c>
    </row>
    <row r="138" spans="1:5" x14ac:dyDescent="0.25">
      <c r="A138" s="46" t="s">
        <v>110</v>
      </c>
      <c r="B138" s="46" t="s">
        <v>247</v>
      </c>
      <c r="C138" s="68">
        <v>1139</v>
      </c>
      <c r="D138" s="69">
        <v>32228</v>
      </c>
      <c r="E138" s="47">
        <v>140668.93</v>
      </c>
    </row>
    <row r="139" spans="1:5" x14ac:dyDescent="0.25">
      <c r="A139" s="46" t="s">
        <v>110</v>
      </c>
      <c r="B139" s="46" t="s">
        <v>248</v>
      </c>
      <c r="C139" s="68">
        <v>1097</v>
      </c>
      <c r="D139" s="69">
        <v>34333</v>
      </c>
      <c r="E139" s="47">
        <v>156883.53</v>
      </c>
    </row>
    <row r="140" spans="1:5" x14ac:dyDescent="0.25">
      <c r="A140" s="46" t="s">
        <v>110</v>
      </c>
      <c r="B140" s="46" t="s">
        <v>249</v>
      </c>
      <c r="C140" s="68">
        <v>1006</v>
      </c>
      <c r="D140" s="69">
        <v>38367</v>
      </c>
      <c r="E140" s="47">
        <v>160969.44</v>
      </c>
    </row>
    <row r="141" spans="1:5" x14ac:dyDescent="0.25">
      <c r="A141" s="46" t="s">
        <v>108</v>
      </c>
      <c r="B141" s="46" t="s">
        <v>250</v>
      </c>
      <c r="C141" s="68">
        <v>1060</v>
      </c>
      <c r="D141" s="69">
        <v>37871</v>
      </c>
      <c r="E141" s="47">
        <v>167597.26999999999</v>
      </c>
    </row>
    <row r="142" spans="1:5" x14ac:dyDescent="0.25">
      <c r="A142" s="46" t="s">
        <v>108</v>
      </c>
      <c r="B142" s="46" t="s">
        <v>251</v>
      </c>
      <c r="C142" s="68">
        <v>1061</v>
      </c>
      <c r="D142" s="69">
        <v>35160</v>
      </c>
      <c r="E142" s="47">
        <v>184073.60000000001</v>
      </c>
    </row>
    <row r="143" spans="1:5" x14ac:dyDescent="0.25">
      <c r="A143" s="46" t="s">
        <v>110</v>
      </c>
      <c r="B143" s="46" t="s">
        <v>252</v>
      </c>
      <c r="C143" s="68">
        <v>1100</v>
      </c>
      <c r="D143" s="69">
        <v>37142</v>
      </c>
      <c r="E143" s="47">
        <v>191849.52</v>
      </c>
    </row>
    <row r="144" spans="1:5" x14ac:dyDescent="0.25">
      <c r="A144" s="46" t="s">
        <v>110</v>
      </c>
      <c r="B144" s="46" t="s">
        <v>253</v>
      </c>
      <c r="C144" s="68">
        <v>1101</v>
      </c>
      <c r="D144" s="69">
        <v>35863</v>
      </c>
      <c r="E144" s="47">
        <v>197391.93</v>
      </c>
    </row>
    <row r="145" spans="1:5" x14ac:dyDescent="0.25">
      <c r="A145" s="46" t="s">
        <v>110</v>
      </c>
      <c r="B145" s="46" t="s">
        <v>254</v>
      </c>
      <c r="C145" s="68">
        <v>1107</v>
      </c>
      <c r="D145" s="69">
        <v>33178</v>
      </c>
      <c r="E145" s="47">
        <v>259798.24</v>
      </c>
    </row>
    <row r="146" spans="1:5" x14ac:dyDescent="0.25">
      <c r="A146" s="46" t="s">
        <v>110</v>
      </c>
      <c r="B146" s="46" t="s">
        <v>255</v>
      </c>
      <c r="C146" s="68">
        <v>1072</v>
      </c>
      <c r="D146" s="69">
        <v>29273</v>
      </c>
      <c r="E146" s="47">
        <v>266870.95</v>
      </c>
    </row>
    <row r="147" spans="1:5" x14ac:dyDescent="0.25">
      <c r="A147" s="46" t="s">
        <v>110</v>
      </c>
      <c r="B147" s="46" t="s">
        <v>256</v>
      </c>
      <c r="C147" s="68">
        <v>1138</v>
      </c>
      <c r="D147" s="69">
        <v>32249</v>
      </c>
      <c r="E147" s="47">
        <v>275462.99</v>
      </c>
    </row>
    <row r="148" spans="1:5" x14ac:dyDescent="0.25">
      <c r="A148" s="46" t="s">
        <v>110</v>
      </c>
      <c r="B148" s="46" t="s">
        <v>257</v>
      </c>
      <c r="C148" s="68">
        <v>1074</v>
      </c>
      <c r="D148" s="69">
        <v>35096</v>
      </c>
      <c r="E148" s="47">
        <v>299383.09999999998</v>
      </c>
    </row>
    <row r="149" spans="1:5" x14ac:dyDescent="0.25">
      <c r="A149" s="46" t="s">
        <v>108</v>
      </c>
      <c r="B149" s="46" t="s">
        <v>258</v>
      </c>
      <c r="C149" s="68">
        <v>1086</v>
      </c>
      <c r="D149" s="69">
        <v>33503</v>
      </c>
      <c r="E149" s="47">
        <v>308334.43</v>
      </c>
    </row>
    <row r="150" spans="1:5" x14ac:dyDescent="0.25">
      <c r="A150" s="46" t="s">
        <v>110</v>
      </c>
      <c r="B150" s="46" t="s">
        <v>259</v>
      </c>
      <c r="C150" s="68">
        <v>1106</v>
      </c>
      <c r="D150" s="69">
        <v>29775</v>
      </c>
      <c r="E150" s="47">
        <v>347067.63</v>
      </c>
    </row>
    <row r="151" spans="1:5" x14ac:dyDescent="0.25">
      <c r="A151" s="46" t="s">
        <v>110</v>
      </c>
      <c r="B151" s="46" t="s">
        <v>260</v>
      </c>
      <c r="C151" s="68">
        <v>1088</v>
      </c>
      <c r="D151" s="69">
        <v>33676</v>
      </c>
      <c r="E151" s="47">
        <v>350795.36</v>
      </c>
    </row>
    <row r="152" spans="1:5" x14ac:dyDescent="0.25">
      <c r="A152" s="46" t="s">
        <v>110</v>
      </c>
      <c r="B152" s="46" t="s">
        <v>261</v>
      </c>
      <c r="C152" s="68">
        <v>1073</v>
      </c>
      <c r="D152" s="69">
        <v>29348</v>
      </c>
      <c r="E152" s="47">
        <v>358789.31</v>
      </c>
    </row>
    <row r="153" spans="1:5" x14ac:dyDescent="0.25">
      <c r="A153" s="46" t="s">
        <v>108</v>
      </c>
      <c r="B153" s="46" t="s">
        <v>262</v>
      </c>
      <c r="C153" s="68">
        <v>1102</v>
      </c>
      <c r="D153" s="69">
        <v>38603</v>
      </c>
      <c r="E153" s="47">
        <v>362106.59</v>
      </c>
    </row>
    <row r="154" spans="1:5" x14ac:dyDescent="0.25">
      <c r="A154" s="46" t="s">
        <v>108</v>
      </c>
      <c r="B154" s="46" t="s">
        <v>263</v>
      </c>
      <c r="C154" s="68">
        <v>1058</v>
      </c>
      <c r="D154" s="69">
        <v>35840</v>
      </c>
      <c r="E154" s="47">
        <v>363731.43</v>
      </c>
    </row>
    <row r="155" spans="1:5" x14ac:dyDescent="0.25">
      <c r="A155" s="46" t="s">
        <v>108</v>
      </c>
      <c r="B155" s="46" t="s">
        <v>264</v>
      </c>
      <c r="C155" s="68">
        <v>1059</v>
      </c>
      <c r="D155" s="69">
        <v>32968</v>
      </c>
      <c r="E155" s="47">
        <v>365584.99</v>
      </c>
    </row>
    <row r="156" spans="1:5" x14ac:dyDescent="0.25">
      <c r="A156" s="46" t="s">
        <v>108</v>
      </c>
      <c r="B156" s="46" t="s">
        <v>265</v>
      </c>
      <c r="C156" s="68">
        <v>1098</v>
      </c>
      <c r="D156" s="69">
        <v>35213</v>
      </c>
      <c r="E156" s="47">
        <v>417744.24</v>
      </c>
    </row>
    <row r="157" spans="1:5" x14ac:dyDescent="0.25">
      <c r="A157" s="46" t="s">
        <v>108</v>
      </c>
      <c r="B157" s="46" t="s">
        <v>266</v>
      </c>
      <c r="C157" s="68">
        <v>1064</v>
      </c>
      <c r="D157" s="69">
        <v>31483</v>
      </c>
      <c r="E157" s="47">
        <v>419417.27</v>
      </c>
    </row>
    <row r="158" spans="1:5" x14ac:dyDescent="0.25">
      <c r="A158" s="46" t="s">
        <v>110</v>
      </c>
      <c r="B158" s="46" t="s">
        <v>267</v>
      </c>
      <c r="C158" s="68">
        <v>1065</v>
      </c>
      <c r="D158" s="69">
        <v>32081</v>
      </c>
      <c r="E158" s="47">
        <v>426967.23</v>
      </c>
    </row>
    <row r="159" spans="1:5" x14ac:dyDescent="0.25">
      <c r="A159" s="46" t="s">
        <v>110</v>
      </c>
      <c r="B159" s="46" t="s">
        <v>268</v>
      </c>
      <c r="C159" s="68">
        <v>1078</v>
      </c>
      <c r="D159" s="69">
        <v>30411</v>
      </c>
      <c r="E159" s="47">
        <v>427658.59</v>
      </c>
    </row>
    <row r="160" spans="1:5" x14ac:dyDescent="0.25">
      <c r="A160" s="46" t="s">
        <v>110</v>
      </c>
      <c r="B160" s="46" t="s">
        <v>269</v>
      </c>
      <c r="C160" s="68">
        <v>1079</v>
      </c>
      <c r="D160" s="69">
        <v>30112</v>
      </c>
      <c r="E160" s="47">
        <v>445971.7</v>
      </c>
    </row>
    <row r="161" spans="1:5" x14ac:dyDescent="0.25">
      <c r="A161" s="46" t="s">
        <v>110</v>
      </c>
      <c r="B161" s="46" t="s">
        <v>270</v>
      </c>
      <c r="C161" s="68">
        <v>1054</v>
      </c>
      <c r="D161" s="69">
        <v>36937</v>
      </c>
      <c r="E161" s="47">
        <v>448821.88</v>
      </c>
    </row>
    <row r="162" spans="1:5" x14ac:dyDescent="0.25">
      <c r="A162" s="46" t="s">
        <v>108</v>
      </c>
      <c r="B162" s="46" t="s">
        <v>271</v>
      </c>
      <c r="C162" s="68">
        <v>1055</v>
      </c>
      <c r="D162" s="69">
        <v>36824</v>
      </c>
      <c r="E162" s="47">
        <v>460192.38</v>
      </c>
    </row>
    <row r="163" spans="1:5" x14ac:dyDescent="0.25">
      <c r="A163" s="46" t="s">
        <v>110</v>
      </c>
      <c r="B163" s="46" t="s">
        <v>272</v>
      </c>
      <c r="C163" s="68">
        <v>1056</v>
      </c>
      <c r="D163" s="69">
        <v>30155</v>
      </c>
      <c r="E163" s="47">
        <v>485345.4</v>
      </c>
    </row>
    <row r="164" spans="1:5" x14ac:dyDescent="0.25">
      <c r="A164" s="46" t="s">
        <v>110</v>
      </c>
      <c r="B164" s="46" t="s">
        <v>273</v>
      </c>
      <c r="C164" s="68">
        <v>1057</v>
      </c>
      <c r="D164" s="69">
        <v>31054</v>
      </c>
      <c r="E164" s="47">
        <v>486492.53</v>
      </c>
    </row>
    <row r="165" spans="1:5" x14ac:dyDescent="0.25">
      <c r="A165" s="46" t="s">
        <v>110</v>
      </c>
      <c r="B165" s="46" t="s">
        <v>274</v>
      </c>
      <c r="C165" s="68">
        <v>1099</v>
      </c>
      <c r="D165" s="69">
        <v>36797</v>
      </c>
      <c r="E165" s="47">
        <v>493747.25</v>
      </c>
    </row>
    <row r="166" spans="1:5" x14ac:dyDescent="0.25">
      <c r="A166" s="46" t="s">
        <v>108</v>
      </c>
      <c r="B166" s="46" t="s">
        <v>275</v>
      </c>
      <c r="C166" s="68">
        <v>1103</v>
      </c>
      <c r="D166" s="69">
        <v>35551</v>
      </c>
      <c r="E166" s="47">
        <v>621465.76</v>
      </c>
    </row>
    <row r="167" spans="1:5" x14ac:dyDescent="0.25">
      <c r="A167" s="46" t="s">
        <v>108</v>
      </c>
      <c r="B167" s="46" t="s">
        <v>276</v>
      </c>
      <c r="C167" s="68">
        <v>1104</v>
      </c>
      <c r="D167" s="69">
        <v>29459</v>
      </c>
      <c r="E167" s="47">
        <v>626535.80000000005</v>
      </c>
    </row>
    <row r="168" spans="1:5" x14ac:dyDescent="0.25">
      <c r="A168" s="46" t="s">
        <v>108</v>
      </c>
      <c r="B168" s="46" t="s">
        <v>277</v>
      </c>
      <c r="C168" s="68">
        <v>1062</v>
      </c>
      <c r="D168" s="69">
        <v>31366</v>
      </c>
      <c r="E168" s="47">
        <v>657421.04</v>
      </c>
    </row>
    <row r="169" spans="1:5" x14ac:dyDescent="0.25">
      <c r="A169" s="46" t="s">
        <v>108</v>
      </c>
      <c r="B169" s="46" t="s">
        <v>278</v>
      </c>
      <c r="C169" s="68">
        <v>1063</v>
      </c>
      <c r="D169" s="69">
        <v>35722</v>
      </c>
      <c r="E169" s="47">
        <v>760660.43</v>
      </c>
    </row>
    <row r="170" spans="1:5" x14ac:dyDescent="0.25">
      <c r="A170" s="46" t="s">
        <v>108</v>
      </c>
      <c r="B170" s="46" t="s">
        <v>279</v>
      </c>
      <c r="C170" s="68">
        <v>1105</v>
      </c>
      <c r="D170" s="69">
        <v>30695</v>
      </c>
      <c r="E170" s="47">
        <v>877482.89</v>
      </c>
    </row>
    <row r="171" spans="1:5" x14ac:dyDescent="0.25">
      <c r="A171" s="46" t="s">
        <v>108</v>
      </c>
      <c r="B171" s="46" t="s">
        <v>280</v>
      </c>
      <c r="C171" s="68">
        <v>1051</v>
      </c>
      <c r="D171" s="69">
        <v>37327</v>
      </c>
      <c r="E171" s="47">
        <v>970763.06</v>
      </c>
    </row>
    <row r="172" spans="1:5" x14ac:dyDescent="0.25">
      <c r="A172" s="46" t="s">
        <v>108</v>
      </c>
      <c r="B172" s="46" t="s">
        <v>281</v>
      </c>
      <c r="C172" s="68">
        <v>1052</v>
      </c>
      <c r="D172" s="69">
        <v>38472</v>
      </c>
      <c r="E172" s="47">
        <v>998182.55</v>
      </c>
    </row>
  </sheetData>
  <pageMargins left="0.75" right="0.75" top="1" bottom="1" header="0.5" footer="0.5"/>
  <pageSetup paperSize="9" orientation="portrait" r:id="rId1"/>
  <headerFooter alignWithMargins="0">
    <oddHeader>&amp;RSimple Studies
www.simplestudies.com</oddHeader>
    <oddFooter>&amp;RCopyright © Simple Studies 2004-2007.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zoomScaleNormal="100" workbookViewId="0"/>
  </sheetViews>
  <sheetFormatPr defaultColWidth="8.88671875" defaultRowHeight="13.8" x14ac:dyDescent="0.25"/>
  <cols>
    <col min="1" max="1" width="16.5546875" style="46" customWidth="1"/>
    <col min="2" max="2" width="16.88671875" style="46" customWidth="1"/>
    <col min="3" max="4" width="16.88671875" style="70" customWidth="1"/>
    <col min="5" max="5" width="16.44140625" style="47" customWidth="1"/>
    <col min="6" max="16384" width="8.88671875" style="46"/>
  </cols>
  <sheetData>
    <row r="1" spans="1:5" ht="14.4" thickBot="1" x14ac:dyDescent="0.3">
      <c r="A1" s="66" t="s">
        <v>103</v>
      </c>
      <c r="B1" s="66" t="s">
        <v>104</v>
      </c>
      <c r="C1" s="66" t="s">
        <v>309</v>
      </c>
      <c r="D1" s="66" t="s">
        <v>310</v>
      </c>
      <c r="E1" s="67" t="s">
        <v>105</v>
      </c>
    </row>
    <row r="2" spans="1:5" x14ac:dyDescent="0.25">
      <c r="A2" s="46" t="s">
        <v>106</v>
      </c>
      <c r="B2" s="46" t="s">
        <v>107</v>
      </c>
      <c r="C2" s="68">
        <v>1146</v>
      </c>
      <c r="D2" s="69">
        <v>29585</v>
      </c>
      <c r="E2" s="47">
        <v>3997.32</v>
      </c>
    </row>
    <row r="3" spans="1:5" x14ac:dyDescent="0.25">
      <c r="A3" s="46" t="s">
        <v>106</v>
      </c>
      <c r="B3" s="46" t="s">
        <v>109</v>
      </c>
      <c r="C3" s="68">
        <v>1001</v>
      </c>
      <c r="D3" s="69">
        <v>32152</v>
      </c>
      <c r="E3" s="47">
        <v>5875.18</v>
      </c>
    </row>
    <row r="4" spans="1:5" x14ac:dyDescent="0.25">
      <c r="A4" s="46" t="s">
        <v>111</v>
      </c>
      <c r="B4" s="46" t="s">
        <v>112</v>
      </c>
      <c r="C4" s="68">
        <v>1082</v>
      </c>
      <c r="D4" s="69">
        <v>33927</v>
      </c>
      <c r="E4" s="47">
        <v>6312.1</v>
      </c>
    </row>
    <row r="5" spans="1:5" x14ac:dyDescent="0.25">
      <c r="A5" s="46" t="s">
        <v>111</v>
      </c>
      <c r="B5" s="46" t="s">
        <v>113</v>
      </c>
      <c r="C5" s="68">
        <v>1155</v>
      </c>
      <c r="D5" s="69">
        <v>34986</v>
      </c>
      <c r="E5" s="47">
        <v>6509.97</v>
      </c>
    </row>
    <row r="6" spans="1:5" x14ac:dyDescent="0.25">
      <c r="A6" s="46" t="s">
        <v>111</v>
      </c>
      <c r="B6" s="46" t="s">
        <v>114</v>
      </c>
      <c r="C6" s="68">
        <v>1084</v>
      </c>
      <c r="D6" s="69">
        <v>32179</v>
      </c>
      <c r="E6" s="47">
        <v>6562.33</v>
      </c>
    </row>
    <row r="7" spans="1:5" x14ac:dyDescent="0.25">
      <c r="A7" s="46" t="s">
        <v>111</v>
      </c>
      <c r="B7" s="46" t="s">
        <v>116</v>
      </c>
      <c r="C7" s="68">
        <v>1154</v>
      </c>
      <c r="D7" s="69">
        <v>31732</v>
      </c>
      <c r="E7" s="47">
        <v>7070.14</v>
      </c>
    </row>
    <row r="8" spans="1:5" x14ac:dyDescent="0.25">
      <c r="A8" s="46" t="s">
        <v>111</v>
      </c>
      <c r="B8" s="46" t="s">
        <v>117</v>
      </c>
      <c r="C8" s="68">
        <v>1153</v>
      </c>
      <c r="D8" s="69">
        <v>34295</v>
      </c>
      <c r="E8" s="47">
        <v>7619.63</v>
      </c>
    </row>
    <row r="9" spans="1:5" x14ac:dyDescent="0.25">
      <c r="A9" s="46" t="s">
        <v>111</v>
      </c>
      <c r="B9" s="46" t="s">
        <v>118</v>
      </c>
      <c r="C9" s="68">
        <v>1007</v>
      </c>
      <c r="D9" s="69">
        <v>30801</v>
      </c>
      <c r="E9" s="47">
        <v>8346.19</v>
      </c>
    </row>
    <row r="10" spans="1:5" x14ac:dyDescent="0.25">
      <c r="A10" s="46" t="s">
        <v>110</v>
      </c>
      <c r="B10" s="46" t="s">
        <v>119</v>
      </c>
      <c r="C10" s="68">
        <v>1008</v>
      </c>
      <c r="D10" s="69">
        <v>36557</v>
      </c>
      <c r="E10" s="47">
        <v>8548.6299999999992</v>
      </c>
    </row>
    <row r="11" spans="1:5" x14ac:dyDescent="0.25">
      <c r="A11" s="46" t="s">
        <v>111</v>
      </c>
      <c r="B11" s="46" t="s">
        <v>120</v>
      </c>
      <c r="C11" s="68">
        <v>1083</v>
      </c>
      <c r="D11" s="69">
        <v>30729</v>
      </c>
      <c r="E11" s="47">
        <v>9344.24</v>
      </c>
    </row>
    <row r="12" spans="1:5" x14ac:dyDescent="0.25">
      <c r="A12" s="46" t="s">
        <v>111</v>
      </c>
      <c r="B12" s="46" t="s">
        <v>121</v>
      </c>
      <c r="C12" s="68">
        <v>1010</v>
      </c>
      <c r="D12" s="69">
        <v>34307</v>
      </c>
      <c r="E12" s="47">
        <v>10852.99</v>
      </c>
    </row>
    <row r="13" spans="1:5" x14ac:dyDescent="0.25">
      <c r="A13" s="46" t="s">
        <v>115</v>
      </c>
      <c r="B13" s="46" t="s">
        <v>122</v>
      </c>
      <c r="C13" s="68">
        <v>1011</v>
      </c>
      <c r="D13" s="69">
        <v>33804</v>
      </c>
      <c r="E13" s="47">
        <v>10910.15</v>
      </c>
    </row>
    <row r="14" spans="1:5" x14ac:dyDescent="0.25">
      <c r="A14" s="46" t="s">
        <v>106</v>
      </c>
      <c r="B14" s="46" t="s">
        <v>123</v>
      </c>
      <c r="C14" s="68">
        <v>1012</v>
      </c>
      <c r="D14" s="69">
        <v>30858</v>
      </c>
      <c r="E14" s="47">
        <v>11545.96</v>
      </c>
    </row>
    <row r="15" spans="1:5" x14ac:dyDescent="0.25">
      <c r="A15" s="46" t="s">
        <v>106</v>
      </c>
      <c r="B15" s="46" t="s">
        <v>124</v>
      </c>
      <c r="C15" s="68">
        <v>1013</v>
      </c>
      <c r="D15" s="69">
        <v>31788</v>
      </c>
      <c r="E15" s="47">
        <v>12222.67</v>
      </c>
    </row>
    <row r="16" spans="1:5" x14ac:dyDescent="0.25">
      <c r="A16" s="46" t="s">
        <v>111</v>
      </c>
      <c r="B16" s="46" t="s">
        <v>125</v>
      </c>
      <c r="C16" s="68">
        <v>1151</v>
      </c>
      <c r="D16" s="69">
        <v>38750</v>
      </c>
      <c r="E16" s="47">
        <v>12281.52</v>
      </c>
    </row>
    <row r="17" spans="1:5" x14ac:dyDescent="0.25">
      <c r="A17" s="46" t="s">
        <v>106</v>
      </c>
      <c r="B17" s="46" t="s">
        <v>126</v>
      </c>
      <c r="C17" s="68">
        <v>1152</v>
      </c>
      <c r="D17" s="69">
        <v>35485</v>
      </c>
      <c r="E17" s="47">
        <v>12524.01</v>
      </c>
    </row>
    <row r="18" spans="1:5" x14ac:dyDescent="0.25">
      <c r="A18" s="46" t="s">
        <v>115</v>
      </c>
      <c r="B18" s="46" t="s">
        <v>127</v>
      </c>
      <c r="C18" s="68">
        <v>1085</v>
      </c>
      <c r="D18" s="69">
        <v>35396</v>
      </c>
      <c r="E18" s="47">
        <v>12544.45</v>
      </c>
    </row>
    <row r="19" spans="1:5" x14ac:dyDescent="0.25">
      <c r="A19" s="46" t="s">
        <v>106</v>
      </c>
      <c r="B19" s="46" t="s">
        <v>128</v>
      </c>
      <c r="C19" s="68">
        <v>1017</v>
      </c>
      <c r="D19" s="69">
        <v>31393</v>
      </c>
      <c r="E19" s="47">
        <v>12611.86</v>
      </c>
    </row>
    <row r="20" spans="1:5" x14ac:dyDescent="0.25">
      <c r="A20" s="46" t="s">
        <v>115</v>
      </c>
      <c r="B20" s="46" t="s">
        <v>129</v>
      </c>
      <c r="C20" s="68">
        <v>1018</v>
      </c>
      <c r="D20" s="69">
        <v>32053</v>
      </c>
      <c r="E20" s="47">
        <v>12750.12</v>
      </c>
    </row>
    <row r="21" spans="1:5" x14ac:dyDescent="0.25">
      <c r="A21" s="46" t="s">
        <v>111</v>
      </c>
      <c r="B21" s="46" t="s">
        <v>130</v>
      </c>
      <c r="C21" s="68">
        <v>1150</v>
      </c>
      <c r="D21" s="69">
        <v>31797</v>
      </c>
      <c r="E21" s="47">
        <v>12983.36</v>
      </c>
    </row>
    <row r="22" spans="1:5" x14ac:dyDescent="0.25">
      <c r="A22" s="46" t="s">
        <v>111</v>
      </c>
      <c r="B22" s="46" t="s">
        <v>131</v>
      </c>
      <c r="C22" s="68">
        <v>1156</v>
      </c>
      <c r="D22" s="69">
        <v>32851</v>
      </c>
      <c r="E22" s="47">
        <v>13440.04</v>
      </c>
    </row>
    <row r="23" spans="1:5" x14ac:dyDescent="0.25">
      <c r="A23" s="46" t="s">
        <v>106</v>
      </c>
      <c r="B23" s="46" t="s">
        <v>132</v>
      </c>
      <c r="C23" s="68">
        <v>1159</v>
      </c>
      <c r="D23" s="69">
        <v>34911</v>
      </c>
      <c r="E23" s="47">
        <v>13652.92</v>
      </c>
    </row>
    <row r="24" spans="1:5" x14ac:dyDescent="0.25">
      <c r="A24" s="46" t="s">
        <v>115</v>
      </c>
      <c r="B24" s="46" t="s">
        <v>133</v>
      </c>
      <c r="C24" s="68">
        <v>1158</v>
      </c>
      <c r="D24" s="69">
        <v>33573</v>
      </c>
      <c r="E24" s="47">
        <v>14521.13</v>
      </c>
    </row>
    <row r="25" spans="1:5" x14ac:dyDescent="0.25">
      <c r="A25" s="46" t="s">
        <v>111</v>
      </c>
      <c r="B25" s="46" t="s">
        <v>134</v>
      </c>
      <c r="C25" s="68">
        <v>1176</v>
      </c>
      <c r="D25" s="69">
        <v>37134</v>
      </c>
      <c r="E25" s="47">
        <v>14652.84</v>
      </c>
    </row>
    <row r="26" spans="1:5" x14ac:dyDescent="0.25">
      <c r="A26" s="46" t="s">
        <v>111</v>
      </c>
      <c r="B26" s="46" t="s">
        <v>135</v>
      </c>
      <c r="C26" s="68">
        <v>1164</v>
      </c>
      <c r="D26" s="69">
        <v>33789</v>
      </c>
      <c r="E26" s="47">
        <v>15775.78</v>
      </c>
    </row>
    <row r="27" spans="1:5" x14ac:dyDescent="0.25">
      <c r="A27" s="46" t="s">
        <v>111</v>
      </c>
      <c r="B27" s="46" t="s">
        <v>136</v>
      </c>
      <c r="C27" s="68">
        <v>1165</v>
      </c>
      <c r="D27" s="69">
        <v>32786</v>
      </c>
      <c r="E27" s="47">
        <v>16446.52</v>
      </c>
    </row>
    <row r="28" spans="1:5" x14ac:dyDescent="0.25">
      <c r="A28" s="46" t="s">
        <v>111</v>
      </c>
      <c r="B28" s="46" t="s">
        <v>137</v>
      </c>
      <c r="C28" s="68">
        <v>1004</v>
      </c>
      <c r="D28" s="69">
        <v>30249</v>
      </c>
      <c r="E28" s="47">
        <v>16754.68</v>
      </c>
    </row>
    <row r="29" spans="1:5" x14ac:dyDescent="0.25">
      <c r="A29" s="46" t="s">
        <v>111</v>
      </c>
      <c r="B29" s="46" t="s">
        <v>138</v>
      </c>
      <c r="C29" s="68">
        <v>1157</v>
      </c>
      <c r="D29" s="69">
        <v>36997</v>
      </c>
      <c r="E29" s="47">
        <v>17623.990000000002</v>
      </c>
    </row>
    <row r="30" spans="1:5" x14ac:dyDescent="0.25">
      <c r="A30" s="46" t="s">
        <v>115</v>
      </c>
      <c r="B30" s="46" t="s">
        <v>139</v>
      </c>
      <c r="C30" s="68">
        <v>1172</v>
      </c>
      <c r="D30" s="69">
        <v>32071</v>
      </c>
      <c r="E30" s="47">
        <v>18369.82</v>
      </c>
    </row>
    <row r="31" spans="1:5" x14ac:dyDescent="0.25">
      <c r="A31" s="46" t="s">
        <v>115</v>
      </c>
      <c r="B31" s="46" t="s">
        <v>140</v>
      </c>
      <c r="C31" s="68">
        <v>1173</v>
      </c>
      <c r="D31" s="69">
        <v>29747</v>
      </c>
      <c r="E31" s="47">
        <v>18977.39</v>
      </c>
    </row>
    <row r="32" spans="1:5" x14ac:dyDescent="0.25">
      <c r="A32" s="46" t="s">
        <v>115</v>
      </c>
      <c r="B32" s="46" t="s">
        <v>141</v>
      </c>
      <c r="C32" s="68">
        <v>1037</v>
      </c>
      <c r="D32" s="69">
        <v>29303</v>
      </c>
      <c r="E32" s="47">
        <v>19154.650000000001</v>
      </c>
    </row>
    <row r="33" spans="1:5" x14ac:dyDescent="0.25">
      <c r="A33" s="46" t="s">
        <v>115</v>
      </c>
      <c r="B33" s="46" t="s">
        <v>142</v>
      </c>
      <c r="C33" s="68">
        <v>1168</v>
      </c>
      <c r="D33" s="69">
        <v>30598</v>
      </c>
      <c r="E33" s="47">
        <v>19361.490000000002</v>
      </c>
    </row>
    <row r="34" spans="1:5" x14ac:dyDescent="0.25">
      <c r="A34" s="46" t="s">
        <v>106</v>
      </c>
      <c r="B34" s="46" t="s">
        <v>143</v>
      </c>
      <c r="C34" s="68">
        <v>1169</v>
      </c>
      <c r="D34" s="69">
        <v>32536</v>
      </c>
      <c r="E34" s="47">
        <v>19465.36</v>
      </c>
    </row>
    <row r="35" spans="1:5" x14ac:dyDescent="0.25">
      <c r="A35" s="46" t="s">
        <v>115</v>
      </c>
      <c r="B35" s="46" t="s">
        <v>144</v>
      </c>
      <c r="C35" s="68">
        <v>1036</v>
      </c>
      <c r="D35" s="69">
        <v>38743</v>
      </c>
      <c r="E35" s="47">
        <v>19962.04</v>
      </c>
    </row>
    <row r="36" spans="1:5" x14ac:dyDescent="0.25">
      <c r="A36" s="46" t="s">
        <v>106</v>
      </c>
      <c r="B36" s="46" t="s">
        <v>145</v>
      </c>
      <c r="C36" s="68">
        <v>1177</v>
      </c>
      <c r="D36" s="69">
        <v>32213</v>
      </c>
      <c r="E36" s="47">
        <v>20194.759999999998</v>
      </c>
    </row>
    <row r="37" spans="1:5" x14ac:dyDescent="0.25">
      <c r="A37" s="46" t="s">
        <v>115</v>
      </c>
      <c r="B37" s="46" t="s">
        <v>146</v>
      </c>
      <c r="C37" s="68">
        <v>1009</v>
      </c>
      <c r="D37" s="69">
        <v>34043</v>
      </c>
      <c r="E37" s="47">
        <v>20601.05</v>
      </c>
    </row>
    <row r="38" spans="1:5" x14ac:dyDescent="0.25">
      <c r="A38" s="46" t="s">
        <v>115</v>
      </c>
      <c r="B38" s="46" t="s">
        <v>147</v>
      </c>
      <c r="C38" s="68">
        <v>1002</v>
      </c>
      <c r="D38" s="69">
        <v>30905</v>
      </c>
      <c r="E38" s="47">
        <v>21188.080000000002</v>
      </c>
    </row>
    <row r="39" spans="1:5" x14ac:dyDescent="0.25">
      <c r="A39" s="46" t="s">
        <v>106</v>
      </c>
      <c r="B39" s="46" t="s">
        <v>148</v>
      </c>
      <c r="C39" s="68">
        <v>1003</v>
      </c>
      <c r="D39" s="69">
        <v>33758</v>
      </c>
      <c r="E39" s="47">
        <v>21293.02</v>
      </c>
    </row>
    <row r="40" spans="1:5" x14ac:dyDescent="0.25">
      <c r="A40" s="46" t="s">
        <v>115</v>
      </c>
      <c r="B40" s="46" t="s">
        <v>149</v>
      </c>
      <c r="C40" s="68">
        <v>1147</v>
      </c>
      <c r="D40" s="69">
        <v>38912</v>
      </c>
      <c r="E40" s="47">
        <v>21517.3</v>
      </c>
    </row>
    <row r="41" spans="1:5" x14ac:dyDescent="0.25">
      <c r="A41" s="46" t="s">
        <v>115</v>
      </c>
      <c r="B41" s="46" t="s">
        <v>150</v>
      </c>
      <c r="C41" s="68">
        <v>1148</v>
      </c>
      <c r="D41" s="69">
        <v>37608</v>
      </c>
      <c r="E41" s="47">
        <v>22588.67</v>
      </c>
    </row>
    <row r="42" spans="1:5" x14ac:dyDescent="0.25">
      <c r="A42" s="46" t="s">
        <v>115</v>
      </c>
      <c r="B42" s="46" t="s">
        <v>151</v>
      </c>
      <c r="C42" s="68">
        <v>1170</v>
      </c>
      <c r="D42" s="69">
        <v>36171</v>
      </c>
      <c r="E42" s="47">
        <v>22835.65</v>
      </c>
    </row>
    <row r="43" spans="1:5" x14ac:dyDescent="0.25">
      <c r="A43" s="46" t="s">
        <v>115</v>
      </c>
      <c r="B43" s="46" t="s">
        <v>152</v>
      </c>
      <c r="C43" s="68">
        <v>1171</v>
      </c>
      <c r="D43" s="69">
        <v>33455</v>
      </c>
      <c r="E43" s="47">
        <v>23781.53</v>
      </c>
    </row>
    <row r="44" spans="1:5" x14ac:dyDescent="0.25">
      <c r="A44" s="46" t="s">
        <v>108</v>
      </c>
      <c r="B44" s="46" t="s">
        <v>153</v>
      </c>
      <c r="C44" s="68">
        <v>1033</v>
      </c>
      <c r="D44" s="69">
        <v>34410</v>
      </c>
      <c r="E44" s="47">
        <v>23982</v>
      </c>
    </row>
    <row r="45" spans="1:5" x14ac:dyDescent="0.25">
      <c r="A45" s="46" t="s">
        <v>106</v>
      </c>
      <c r="B45" s="46" t="s">
        <v>154</v>
      </c>
      <c r="C45" s="68">
        <v>1034</v>
      </c>
      <c r="D45" s="69">
        <v>39015</v>
      </c>
      <c r="E45" s="47">
        <v>24424.3</v>
      </c>
    </row>
    <row r="46" spans="1:5" x14ac:dyDescent="0.25">
      <c r="A46" s="46" t="s">
        <v>115</v>
      </c>
      <c r="B46" s="46" t="s">
        <v>155</v>
      </c>
      <c r="C46" s="68">
        <v>1095</v>
      </c>
      <c r="D46" s="69">
        <v>38838</v>
      </c>
      <c r="E46" s="47">
        <v>25839.79</v>
      </c>
    </row>
    <row r="47" spans="1:5" x14ac:dyDescent="0.25">
      <c r="A47" s="46" t="s">
        <v>115</v>
      </c>
      <c r="B47" s="46" t="s">
        <v>156</v>
      </c>
      <c r="C47" s="68">
        <v>1115</v>
      </c>
      <c r="D47" s="69">
        <v>35823</v>
      </c>
      <c r="E47" s="47">
        <v>26287.07</v>
      </c>
    </row>
    <row r="48" spans="1:5" x14ac:dyDescent="0.25">
      <c r="A48" s="46" t="s">
        <v>115</v>
      </c>
      <c r="B48" s="46" t="s">
        <v>157</v>
      </c>
      <c r="C48" s="68">
        <v>1149</v>
      </c>
      <c r="D48" s="69">
        <v>33083</v>
      </c>
      <c r="E48" s="47">
        <v>26593.33</v>
      </c>
    </row>
    <row r="49" spans="1:5" x14ac:dyDescent="0.25">
      <c r="A49" s="46" t="s">
        <v>111</v>
      </c>
      <c r="B49" s="46" t="s">
        <v>158</v>
      </c>
      <c r="C49" s="68">
        <v>1096</v>
      </c>
      <c r="D49" s="69">
        <v>37042</v>
      </c>
      <c r="E49" s="47">
        <v>26663.26</v>
      </c>
    </row>
    <row r="50" spans="1:5" x14ac:dyDescent="0.25">
      <c r="A50" s="46" t="s">
        <v>106</v>
      </c>
      <c r="B50" s="46" t="s">
        <v>159</v>
      </c>
      <c r="C50" s="68">
        <v>1032</v>
      </c>
      <c r="D50" s="69">
        <v>30793</v>
      </c>
      <c r="E50" s="47">
        <v>27057.17</v>
      </c>
    </row>
    <row r="51" spans="1:5" x14ac:dyDescent="0.25">
      <c r="A51" s="46" t="s">
        <v>115</v>
      </c>
      <c r="B51" s="46" t="s">
        <v>160</v>
      </c>
      <c r="C51" s="68">
        <v>1080</v>
      </c>
      <c r="D51" s="69">
        <v>37607</v>
      </c>
      <c r="E51" s="47">
        <v>27553.42</v>
      </c>
    </row>
    <row r="52" spans="1:5" x14ac:dyDescent="0.25">
      <c r="A52" s="46" t="s">
        <v>111</v>
      </c>
      <c r="B52" s="46" t="s">
        <v>161</v>
      </c>
      <c r="C52" s="68">
        <v>1081</v>
      </c>
      <c r="D52" s="69">
        <v>35994</v>
      </c>
      <c r="E52" s="47">
        <v>28413.08</v>
      </c>
    </row>
    <row r="53" spans="1:5" x14ac:dyDescent="0.25">
      <c r="A53" s="46" t="s">
        <v>115</v>
      </c>
      <c r="B53" s="46" t="s">
        <v>162</v>
      </c>
      <c r="C53" s="68">
        <v>1035</v>
      </c>
      <c r="D53" s="69">
        <v>32989</v>
      </c>
      <c r="E53" s="47">
        <v>29315.82</v>
      </c>
    </row>
    <row r="54" spans="1:5" x14ac:dyDescent="0.25">
      <c r="A54" s="46" t="s">
        <v>115</v>
      </c>
      <c r="B54" s="46" t="s">
        <v>163</v>
      </c>
      <c r="C54" s="68">
        <v>1167</v>
      </c>
      <c r="D54" s="69">
        <v>32596</v>
      </c>
      <c r="E54" s="47">
        <v>29462.78</v>
      </c>
    </row>
    <row r="55" spans="1:5" x14ac:dyDescent="0.25">
      <c r="A55" s="46" t="s">
        <v>115</v>
      </c>
      <c r="B55" s="46" t="s">
        <v>164</v>
      </c>
      <c r="C55" s="68">
        <v>1042</v>
      </c>
      <c r="D55" s="69">
        <v>37071</v>
      </c>
      <c r="E55" s="47">
        <v>29501.42</v>
      </c>
    </row>
    <row r="56" spans="1:5" x14ac:dyDescent="0.25">
      <c r="A56" s="46" t="s">
        <v>111</v>
      </c>
      <c r="B56" s="46" t="s">
        <v>165</v>
      </c>
      <c r="C56" s="68">
        <v>1166</v>
      </c>
      <c r="D56" s="69">
        <v>29224</v>
      </c>
      <c r="E56" s="47">
        <v>29618.400000000001</v>
      </c>
    </row>
    <row r="57" spans="1:5" x14ac:dyDescent="0.25">
      <c r="A57" s="46" t="s">
        <v>115</v>
      </c>
      <c r="B57" s="46" t="s">
        <v>166</v>
      </c>
      <c r="C57" s="68">
        <v>1039</v>
      </c>
      <c r="D57" s="69">
        <v>33911</v>
      </c>
      <c r="E57" s="47">
        <v>29779.68</v>
      </c>
    </row>
    <row r="58" spans="1:5" x14ac:dyDescent="0.25">
      <c r="A58" s="46" t="s">
        <v>115</v>
      </c>
      <c r="B58" s="46" t="s">
        <v>167</v>
      </c>
      <c r="C58" s="68">
        <v>1040</v>
      </c>
      <c r="D58" s="69">
        <v>34944</v>
      </c>
      <c r="E58" s="47">
        <v>30132.06</v>
      </c>
    </row>
    <row r="59" spans="1:5" x14ac:dyDescent="0.25">
      <c r="A59" s="46" t="s">
        <v>111</v>
      </c>
      <c r="B59" s="46" t="s">
        <v>168</v>
      </c>
      <c r="C59" s="68">
        <v>1041</v>
      </c>
      <c r="D59" s="69">
        <v>30835</v>
      </c>
      <c r="E59" s="47">
        <v>30755.45</v>
      </c>
    </row>
    <row r="60" spans="1:5" x14ac:dyDescent="0.25">
      <c r="A60" s="46" t="s">
        <v>115</v>
      </c>
      <c r="B60" s="46" t="s">
        <v>169</v>
      </c>
      <c r="C60" s="68">
        <v>1113</v>
      </c>
      <c r="D60" s="69">
        <v>31629</v>
      </c>
      <c r="E60" s="47">
        <v>30981.79</v>
      </c>
    </row>
    <row r="61" spans="1:5" x14ac:dyDescent="0.25">
      <c r="A61" s="46" t="s">
        <v>115</v>
      </c>
      <c r="B61" s="46" t="s">
        <v>170</v>
      </c>
      <c r="C61" s="68">
        <v>1114</v>
      </c>
      <c r="D61" s="69">
        <v>33505</v>
      </c>
      <c r="E61" s="47">
        <v>31640.03</v>
      </c>
    </row>
    <row r="62" spans="1:5" x14ac:dyDescent="0.25">
      <c r="A62" s="46" t="s">
        <v>115</v>
      </c>
      <c r="B62" s="46" t="s">
        <v>171</v>
      </c>
      <c r="C62" s="68">
        <v>1174</v>
      </c>
      <c r="D62" s="69">
        <v>33725</v>
      </c>
      <c r="E62" s="47">
        <v>31945.09</v>
      </c>
    </row>
    <row r="63" spans="1:5" x14ac:dyDescent="0.25">
      <c r="A63" s="46" t="s">
        <v>106</v>
      </c>
      <c r="B63" s="46" t="s">
        <v>172</v>
      </c>
      <c r="C63" s="68">
        <v>1175</v>
      </c>
      <c r="D63" s="69">
        <v>35709</v>
      </c>
      <c r="E63" s="47">
        <v>32537.26</v>
      </c>
    </row>
    <row r="64" spans="1:5" x14ac:dyDescent="0.25">
      <c r="A64" s="46" t="s">
        <v>115</v>
      </c>
      <c r="B64" s="46" t="s">
        <v>173</v>
      </c>
      <c r="C64" s="68">
        <v>1046</v>
      </c>
      <c r="D64" s="69">
        <v>31036</v>
      </c>
      <c r="E64" s="47">
        <v>32723.599999999999</v>
      </c>
    </row>
    <row r="65" spans="1:5" x14ac:dyDescent="0.25">
      <c r="A65" s="46" t="s">
        <v>115</v>
      </c>
      <c r="B65" s="46" t="s">
        <v>174</v>
      </c>
      <c r="C65" s="68">
        <v>1047</v>
      </c>
      <c r="D65" s="69">
        <v>39346</v>
      </c>
      <c r="E65" s="47">
        <v>33118.699999999997</v>
      </c>
    </row>
    <row r="66" spans="1:5" x14ac:dyDescent="0.25">
      <c r="A66" s="46" t="s">
        <v>115</v>
      </c>
      <c r="B66" s="46" t="s">
        <v>175</v>
      </c>
      <c r="C66" s="68">
        <v>1126</v>
      </c>
      <c r="D66" s="69">
        <v>31802</v>
      </c>
      <c r="E66" s="47">
        <v>33513.29</v>
      </c>
    </row>
    <row r="67" spans="1:5" x14ac:dyDescent="0.25">
      <c r="A67" s="46" t="s">
        <v>115</v>
      </c>
      <c r="B67" s="46" t="s">
        <v>176</v>
      </c>
      <c r="C67" s="68">
        <v>1049</v>
      </c>
      <c r="D67" s="69">
        <v>29273</v>
      </c>
      <c r="E67" s="47">
        <v>33623.56</v>
      </c>
    </row>
    <row r="68" spans="1:5" x14ac:dyDescent="0.25">
      <c r="A68" s="46" t="s">
        <v>106</v>
      </c>
      <c r="B68" s="46" t="s">
        <v>177</v>
      </c>
      <c r="C68" s="68">
        <v>1050</v>
      </c>
      <c r="D68" s="69">
        <v>36794</v>
      </c>
      <c r="E68" s="47">
        <v>35413.81</v>
      </c>
    </row>
    <row r="69" spans="1:5" x14ac:dyDescent="0.25">
      <c r="A69" s="46" t="s">
        <v>106</v>
      </c>
      <c r="B69" s="46" t="s">
        <v>178</v>
      </c>
      <c r="C69" s="68">
        <v>1178</v>
      </c>
      <c r="D69" s="69">
        <v>29620</v>
      </c>
      <c r="E69" s="47">
        <v>35603.35</v>
      </c>
    </row>
    <row r="70" spans="1:5" x14ac:dyDescent="0.25">
      <c r="A70" s="46" t="s">
        <v>115</v>
      </c>
      <c r="B70" s="46" t="s">
        <v>179</v>
      </c>
      <c r="C70" s="68">
        <v>1124</v>
      </c>
      <c r="D70" s="69">
        <v>34051</v>
      </c>
      <c r="E70" s="47">
        <v>36773.35</v>
      </c>
    </row>
    <row r="71" spans="1:5" x14ac:dyDescent="0.25">
      <c r="A71" s="46" t="s">
        <v>111</v>
      </c>
      <c r="B71" s="46" t="s">
        <v>180</v>
      </c>
      <c r="C71" s="68">
        <v>1053</v>
      </c>
      <c r="D71" s="69">
        <v>36823</v>
      </c>
      <c r="E71" s="47">
        <v>36774.379999999997</v>
      </c>
    </row>
    <row r="72" spans="1:5" x14ac:dyDescent="0.25">
      <c r="A72" s="46" t="s">
        <v>115</v>
      </c>
      <c r="B72" s="46" t="s">
        <v>181</v>
      </c>
      <c r="C72" s="68">
        <v>1123</v>
      </c>
      <c r="D72" s="69">
        <v>34692</v>
      </c>
      <c r="E72" s="47">
        <v>37519.589999999997</v>
      </c>
    </row>
    <row r="73" spans="1:5" x14ac:dyDescent="0.25">
      <c r="A73" s="46" t="s">
        <v>115</v>
      </c>
      <c r="B73" s="46" t="s">
        <v>182</v>
      </c>
      <c r="C73" s="68">
        <v>1179</v>
      </c>
      <c r="D73" s="69">
        <v>39302</v>
      </c>
      <c r="E73" s="47">
        <v>37528.07</v>
      </c>
    </row>
    <row r="74" spans="1:5" x14ac:dyDescent="0.25">
      <c r="A74" s="46" t="s">
        <v>111</v>
      </c>
      <c r="B74" s="46" t="s">
        <v>183</v>
      </c>
      <c r="C74" s="68">
        <v>1125</v>
      </c>
      <c r="D74" s="69">
        <v>32490</v>
      </c>
      <c r="E74" s="47">
        <v>37966.36</v>
      </c>
    </row>
    <row r="75" spans="1:5" x14ac:dyDescent="0.25">
      <c r="A75" s="46" t="s">
        <v>106</v>
      </c>
      <c r="B75" s="46" t="s">
        <v>184</v>
      </c>
      <c r="C75" s="68">
        <v>1180</v>
      </c>
      <c r="D75" s="69">
        <v>31517</v>
      </c>
      <c r="E75" s="47">
        <v>38333.599999999999</v>
      </c>
    </row>
    <row r="76" spans="1:5" x14ac:dyDescent="0.25">
      <c r="A76" s="46" t="s">
        <v>115</v>
      </c>
      <c r="B76" s="46" t="s">
        <v>185</v>
      </c>
      <c r="C76" s="68">
        <v>1127</v>
      </c>
      <c r="D76" s="69">
        <v>32182</v>
      </c>
      <c r="E76" s="47">
        <v>39073.620000000003</v>
      </c>
    </row>
    <row r="77" spans="1:5" x14ac:dyDescent="0.25">
      <c r="A77" s="46" t="s">
        <v>106</v>
      </c>
      <c r="B77" s="46" t="s">
        <v>186</v>
      </c>
      <c r="C77" s="68">
        <v>1119</v>
      </c>
      <c r="D77" s="69">
        <v>37535</v>
      </c>
      <c r="E77" s="47">
        <v>39610.46</v>
      </c>
    </row>
    <row r="78" spans="1:5" x14ac:dyDescent="0.25">
      <c r="A78" s="46" t="s">
        <v>111</v>
      </c>
      <c r="B78" s="46" t="s">
        <v>187</v>
      </c>
      <c r="C78" s="68">
        <v>1183</v>
      </c>
      <c r="D78" s="69">
        <v>36405</v>
      </c>
      <c r="E78" s="47">
        <v>39863.08</v>
      </c>
    </row>
    <row r="79" spans="1:5" x14ac:dyDescent="0.25">
      <c r="A79" s="46" t="s">
        <v>115</v>
      </c>
      <c r="B79" s="46" t="s">
        <v>188</v>
      </c>
      <c r="C79" s="68">
        <v>1184</v>
      </c>
      <c r="D79" s="69">
        <v>38833</v>
      </c>
      <c r="E79" s="47">
        <v>40440.46</v>
      </c>
    </row>
    <row r="80" spans="1:5" x14ac:dyDescent="0.25">
      <c r="A80" s="46" t="s">
        <v>111</v>
      </c>
      <c r="B80" s="46" t="s">
        <v>189</v>
      </c>
      <c r="C80" s="68">
        <v>1122</v>
      </c>
      <c r="D80" s="69">
        <v>37137</v>
      </c>
      <c r="E80" s="47">
        <v>41181.370000000003</v>
      </c>
    </row>
    <row r="81" spans="1:5" x14ac:dyDescent="0.25">
      <c r="A81" s="46" t="s">
        <v>111</v>
      </c>
      <c r="B81" s="46" t="s">
        <v>190</v>
      </c>
      <c r="C81" s="68">
        <v>1181</v>
      </c>
      <c r="D81" s="69">
        <v>34086</v>
      </c>
      <c r="E81" s="47">
        <v>42420.9</v>
      </c>
    </row>
    <row r="82" spans="1:5" x14ac:dyDescent="0.25">
      <c r="A82" s="46" t="s">
        <v>115</v>
      </c>
      <c r="B82" s="46" t="s">
        <v>191</v>
      </c>
      <c r="C82" s="68">
        <v>1120</v>
      </c>
      <c r="D82" s="69">
        <v>35004</v>
      </c>
      <c r="E82" s="47">
        <v>42629.16</v>
      </c>
    </row>
    <row r="83" spans="1:5" x14ac:dyDescent="0.25">
      <c r="A83" s="46" t="s">
        <v>115</v>
      </c>
      <c r="B83" s="46" t="s">
        <v>192</v>
      </c>
      <c r="C83" s="68">
        <v>1121</v>
      </c>
      <c r="D83" s="69">
        <v>34348</v>
      </c>
      <c r="E83" s="47">
        <v>43332.7</v>
      </c>
    </row>
    <row r="84" spans="1:5" x14ac:dyDescent="0.25">
      <c r="A84" s="46" t="s">
        <v>115</v>
      </c>
      <c r="B84" s="46" t="s">
        <v>193</v>
      </c>
      <c r="C84" s="68">
        <v>1129</v>
      </c>
      <c r="D84" s="69">
        <v>33372</v>
      </c>
      <c r="E84" s="47">
        <v>44002.59</v>
      </c>
    </row>
    <row r="85" spans="1:5" x14ac:dyDescent="0.25">
      <c r="A85" s="46" t="s">
        <v>115</v>
      </c>
      <c r="B85" s="46" t="s">
        <v>194</v>
      </c>
      <c r="C85" s="68">
        <v>1005</v>
      </c>
      <c r="D85" s="69">
        <v>37083</v>
      </c>
      <c r="E85" s="47">
        <v>44620.58</v>
      </c>
    </row>
    <row r="86" spans="1:5" x14ac:dyDescent="0.25">
      <c r="A86" s="46" t="s">
        <v>106</v>
      </c>
      <c r="B86" s="46" t="s">
        <v>195</v>
      </c>
      <c r="C86" s="68">
        <v>1038</v>
      </c>
      <c r="D86" s="69">
        <v>30093</v>
      </c>
      <c r="E86" s="47">
        <v>44871.24</v>
      </c>
    </row>
    <row r="87" spans="1:5" x14ac:dyDescent="0.25">
      <c r="A87" s="46" t="s">
        <v>111</v>
      </c>
      <c r="B87" s="46" t="s">
        <v>196</v>
      </c>
      <c r="C87" s="68">
        <v>1134</v>
      </c>
      <c r="D87" s="69">
        <v>36555</v>
      </c>
      <c r="E87" s="47">
        <v>45096.04</v>
      </c>
    </row>
    <row r="88" spans="1:5" x14ac:dyDescent="0.25">
      <c r="A88" s="46" t="s">
        <v>110</v>
      </c>
      <c r="B88" s="46" t="s">
        <v>197</v>
      </c>
      <c r="C88" s="68">
        <v>1182</v>
      </c>
      <c r="D88" s="69">
        <v>31849</v>
      </c>
      <c r="E88" s="47">
        <v>45279.88</v>
      </c>
    </row>
    <row r="89" spans="1:5" x14ac:dyDescent="0.25">
      <c r="A89" s="46" t="s">
        <v>111</v>
      </c>
      <c r="B89" s="46" t="s">
        <v>198</v>
      </c>
      <c r="C89" s="68">
        <v>1136</v>
      </c>
      <c r="D89" s="69">
        <v>35854</v>
      </c>
      <c r="E89" s="47">
        <v>45384.39</v>
      </c>
    </row>
    <row r="90" spans="1:5" x14ac:dyDescent="0.25">
      <c r="A90" s="46" t="s">
        <v>115</v>
      </c>
      <c r="B90" s="46" t="s">
        <v>199</v>
      </c>
      <c r="C90" s="68">
        <v>1161</v>
      </c>
      <c r="D90" s="69">
        <v>37188</v>
      </c>
      <c r="E90" s="47">
        <v>45938.53</v>
      </c>
    </row>
    <row r="91" spans="1:5" x14ac:dyDescent="0.25">
      <c r="A91" s="46" t="s">
        <v>106</v>
      </c>
      <c r="B91" s="46" t="s">
        <v>200</v>
      </c>
      <c r="C91" s="68">
        <v>1163</v>
      </c>
      <c r="D91" s="69">
        <v>30913</v>
      </c>
      <c r="E91" s="47">
        <v>46494.39</v>
      </c>
    </row>
    <row r="92" spans="1:5" x14ac:dyDescent="0.25">
      <c r="A92" s="46" t="s">
        <v>106</v>
      </c>
      <c r="B92" s="46" t="s">
        <v>201</v>
      </c>
      <c r="C92" s="68">
        <v>1014</v>
      </c>
      <c r="D92" s="69">
        <v>35017</v>
      </c>
      <c r="E92" s="47">
        <v>47141.95</v>
      </c>
    </row>
    <row r="93" spans="1:5" x14ac:dyDescent="0.25">
      <c r="A93" s="46" t="s">
        <v>115</v>
      </c>
      <c r="B93" s="46" t="s">
        <v>202</v>
      </c>
      <c r="C93" s="68">
        <v>1091</v>
      </c>
      <c r="D93" s="69">
        <v>30424</v>
      </c>
      <c r="E93" s="47">
        <v>47318.61</v>
      </c>
    </row>
    <row r="94" spans="1:5" x14ac:dyDescent="0.25">
      <c r="A94" s="46" t="s">
        <v>115</v>
      </c>
      <c r="B94" s="46" t="s">
        <v>203</v>
      </c>
      <c r="C94" s="68">
        <v>1135</v>
      </c>
      <c r="D94" s="69">
        <v>33371</v>
      </c>
      <c r="E94" s="47">
        <v>47719.21</v>
      </c>
    </row>
    <row r="95" spans="1:5" x14ac:dyDescent="0.25">
      <c r="A95" s="46" t="s">
        <v>106</v>
      </c>
      <c r="B95" s="46" t="s">
        <v>204</v>
      </c>
      <c r="C95" s="68">
        <v>1162</v>
      </c>
      <c r="D95" s="69">
        <v>31871</v>
      </c>
      <c r="E95" s="47">
        <v>49554.79</v>
      </c>
    </row>
    <row r="96" spans="1:5" x14ac:dyDescent="0.25">
      <c r="A96" s="46" t="s">
        <v>115</v>
      </c>
      <c r="B96" s="46" t="s">
        <v>205</v>
      </c>
      <c r="C96" s="68">
        <v>1094</v>
      </c>
      <c r="D96" s="69">
        <v>35989</v>
      </c>
      <c r="E96" s="47">
        <v>49647.22</v>
      </c>
    </row>
    <row r="97" spans="1:5" x14ac:dyDescent="0.25">
      <c r="A97" s="46" t="s">
        <v>106</v>
      </c>
      <c r="B97" s="46" t="s">
        <v>206</v>
      </c>
      <c r="C97" s="68">
        <v>1043</v>
      </c>
      <c r="D97" s="69">
        <v>35642</v>
      </c>
      <c r="E97" s="47">
        <v>49946.41</v>
      </c>
    </row>
    <row r="98" spans="1:5" x14ac:dyDescent="0.25">
      <c r="A98" s="46" t="s">
        <v>106</v>
      </c>
      <c r="B98" s="46" t="s">
        <v>207</v>
      </c>
      <c r="C98" s="68">
        <v>1076</v>
      </c>
      <c r="D98" s="69">
        <v>34526</v>
      </c>
      <c r="E98" s="47">
        <v>51806.48</v>
      </c>
    </row>
    <row r="99" spans="1:5" x14ac:dyDescent="0.25">
      <c r="A99" s="46" t="s">
        <v>111</v>
      </c>
      <c r="B99" s="46" t="s">
        <v>208</v>
      </c>
      <c r="C99" s="68">
        <v>1092</v>
      </c>
      <c r="D99" s="69">
        <v>36884</v>
      </c>
      <c r="E99" s="47">
        <v>51949.24</v>
      </c>
    </row>
    <row r="100" spans="1:5" x14ac:dyDescent="0.25">
      <c r="A100" s="46" t="s">
        <v>106</v>
      </c>
      <c r="B100" s="46" t="s">
        <v>209</v>
      </c>
      <c r="C100" s="68">
        <v>1093</v>
      </c>
      <c r="D100" s="69">
        <v>31322</v>
      </c>
      <c r="E100" s="47">
        <v>53821.74</v>
      </c>
    </row>
    <row r="101" spans="1:5" x14ac:dyDescent="0.25">
      <c r="A101" s="46" t="s">
        <v>115</v>
      </c>
      <c r="B101" s="46" t="s">
        <v>210</v>
      </c>
      <c r="C101" s="68">
        <v>1143</v>
      </c>
      <c r="D101" s="69">
        <v>34688</v>
      </c>
      <c r="E101" s="47">
        <v>53922.16</v>
      </c>
    </row>
    <row r="102" spans="1:5" x14ac:dyDescent="0.25">
      <c r="A102" s="46" t="s">
        <v>111</v>
      </c>
      <c r="B102" s="46" t="s">
        <v>211</v>
      </c>
      <c r="C102" s="68">
        <v>1144</v>
      </c>
      <c r="D102" s="69">
        <v>36462</v>
      </c>
      <c r="E102" s="47">
        <v>55509.54</v>
      </c>
    </row>
    <row r="103" spans="1:5" x14ac:dyDescent="0.25">
      <c r="A103" s="46" t="s">
        <v>111</v>
      </c>
      <c r="B103" s="46" t="s">
        <v>212</v>
      </c>
      <c r="C103" s="68">
        <v>1075</v>
      </c>
      <c r="D103" s="69">
        <v>31193</v>
      </c>
      <c r="E103" s="47">
        <v>57017.25</v>
      </c>
    </row>
    <row r="104" spans="1:5" x14ac:dyDescent="0.25">
      <c r="A104" s="46" t="s">
        <v>110</v>
      </c>
      <c r="B104" s="46" t="s">
        <v>213</v>
      </c>
      <c r="C104" s="68">
        <v>1160</v>
      </c>
      <c r="D104" s="69">
        <v>34323</v>
      </c>
      <c r="E104" s="47">
        <v>61761.05</v>
      </c>
    </row>
    <row r="105" spans="1:5" x14ac:dyDescent="0.25">
      <c r="A105" s="46" t="s">
        <v>111</v>
      </c>
      <c r="B105" s="46" t="s">
        <v>214</v>
      </c>
      <c r="C105" s="68">
        <v>1077</v>
      </c>
      <c r="D105" s="69">
        <v>30790</v>
      </c>
      <c r="E105" s="47">
        <v>63392.24</v>
      </c>
    </row>
    <row r="106" spans="1:5" x14ac:dyDescent="0.25">
      <c r="A106" s="46" t="s">
        <v>111</v>
      </c>
      <c r="B106" s="46" t="s">
        <v>215</v>
      </c>
      <c r="C106" s="68">
        <v>1140</v>
      </c>
      <c r="D106" s="69">
        <v>38503</v>
      </c>
      <c r="E106" s="47">
        <v>65978.61</v>
      </c>
    </row>
    <row r="107" spans="1:5" x14ac:dyDescent="0.25">
      <c r="A107" s="46" t="s">
        <v>111</v>
      </c>
      <c r="B107" s="46" t="s">
        <v>216</v>
      </c>
      <c r="C107" s="68">
        <v>1141</v>
      </c>
      <c r="D107" s="69">
        <v>34860</v>
      </c>
      <c r="E107" s="47">
        <v>66739.72</v>
      </c>
    </row>
    <row r="108" spans="1:5" x14ac:dyDescent="0.25">
      <c r="A108" s="46" t="s">
        <v>111</v>
      </c>
      <c r="B108" s="46" t="s">
        <v>217</v>
      </c>
      <c r="C108" s="68">
        <v>1016</v>
      </c>
      <c r="D108" s="69">
        <v>31995</v>
      </c>
      <c r="E108" s="47">
        <v>68828.84</v>
      </c>
    </row>
    <row r="109" spans="1:5" x14ac:dyDescent="0.25">
      <c r="A109" s="46" t="s">
        <v>111</v>
      </c>
      <c r="B109" s="46" t="s">
        <v>218</v>
      </c>
      <c r="C109" s="68">
        <v>1131</v>
      </c>
      <c r="D109" s="69">
        <v>31839</v>
      </c>
      <c r="E109" s="47">
        <v>69758.320000000007</v>
      </c>
    </row>
    <row r="110" spans="1:5" x14ac:dyDescent="0.25">
      <c r="A110" s="46" t="s">
        <v>111</v>
      </c>
      <c r="B110" s="46" t="s">
        <v>219</v>
      </c>
      <c r="C110" s="68">
        <v>1145</v>
      </c>
      <c r="D110" s="69">
        <v>30443</v>
      </c>
      <c r="E110" s="47">
        <v>70446.98</v>
      </c>
    </row>
    <row r="111" spans="1:5" x14ac:dyDescent="0.25">
      <c r="A111" s="46" t="s">
        <v>111</v>
      </c>
      <c r="B111" s="46" t="s">
        <v>220</v>
      </c>
      <c r="C111" s="68">
        <v>1133</v>
      </c>
      <c r="D111" s="69">
        <v>35654</v>
      </c>
      <c r="E111" s="47">
        <v>71956.62</v>
      </c>
    </row>
    <row r="112" spans="1:5" x14ac:dyDescent="0.25">
      <c r="A112" s="46" t="s">
        <v>106</v>
      </c>
      <c r="B112" s="46" t="s">
        <v>221</v>
      </c>
      <c r="C112" s="68">
        <v>1044</v>
      </c>
      <c r="D112" s="69">
        <v>35487</v>
      </c>
      <c r="E112" s="47">
        <v>72218.77</v>
      </c>
    </row>
    <row r="113" spans="1:5" x14ac:dyDescent="0.25">
      <c r="A113" s="46" t="s">
        <v>106</v>
      </c>
      <c r="B113" s="46" t="s">
        <v>222</v>
      </c>
      <c r="C113" s="68">
        <v>1045</v>
      </c>
      <c r="D113" s="69">
        <v>30089</v>
      </c>
      <c r="E113" s="47">
        <v>72853.33</v>
      </c>
    </row>
    <row r="114" spans="1:5" x14ac:dyDescent="0.25">
      <c r="A114" s="46" t="s">
        <v>108</v>
      </c>
      <c r="B114" s="46" t="s">
        <v>223</v>
      </c>
      <c r="C114" s="68">
        <v>1089</v>
      </c>
      <c r="D114" s="69">
        <v>31204</v>
      </c>
      <c r="E114" s="47">
        <v>75344.289999999994</v>
      </c>
    </row>
    <row r="115" spans="1:5" x14ac:dyDescent="0.25">
      <c r="A115" s="46" t="s">
        <v>111</v>
      </c>
      <c r="B115" s="46" t="s">
        <v>224</v>
      </c>
      <c r="C115" s="68">
        <v>1132</v>
      </c>
      <c r="D115" s="69">
        <v>38198</v>
      </c>
      <c r="E115" s="47">
        <v>76190.98</v>
      </c>
    </row>
    <row r="116" spans="1:5" x14ac:dyDescent="0.25">
      <c r="A116" s="46" t="s">
        <v>106</v>
      </c>
      <c r="B116" s="46" t="s">
        <v>225</v>
      </c>
      <c r="C116" s="68">
        <v>1015</v>
      </c>
      <c r="D116" s="69">
        <v>35511</v>
      </c>
      <c r="E116" s="47">
        <v>78809.16</v>
      </c>
    </row>
    <row r="117" spans="1:5" x14ac:dyDescent="0.25">
      <c r="A117" s="46" t="s">
        <v>111</v>
      </c>
      <c r="B117" s="46" t="s">
        <v>226</v>
      </c>
      <c r="C117" s="68">
        <v>1128</v>
      </c>
      <c r="D117" s="69">
        <v>39102</v>
      </c>
      <c r="E117" s="47">
        <v>80320.160000000003</v>
      </c>
    </row>
    <row r="118" spans="1:5" x14ac:dyDescent="0.25">
      <c r="A118" s="46" t="s">
        <v>111</v>
      </c>
      <c r="B118" s="46" t="s">
        <v>227</v>
      </c>
      <c r="C118" s="68">
        <v>1142</v>
      </c>
      <c r="D118" s="69">
        <v>36361</v>
      </c>
      <c r="E118" s="47">
        <v>80936.72</v>
      </c>
    </row>
    <row r="119" spans="1:5" x14ac:dyDescent="0.25">
      <c r="A119" s="46" t="s">
        <v>111</v>
      </c>
      <c r="B119" s="46" t="s">
        <v>228</v>
      </c>
      <c r="C119" s="68">
        <v>1130</v>
      </c>
      <c r="D119" s="69">
        <v>37860</v>
      </c>
      <c r="E119" s="47">
        <v>80974</v>
      </c>
    </row>
    <row r="120" spans="1:5" x14ac:dyDescent="0.25">
      <c r="A120" s="46" t="s">
        <v>106</v>
      </c>
      <c r="B120" s="46" t="s">
        <v>229</v>
      </c>
      <c r="C120" s="68">
        <v>1048</v>
      </c>
      <c r="D120" s="69">
        <v>32429</v>
      </c>
      <c r="E120" s="47">
        <v>81620.149999999994</v>
      </c>
    </row>
    <row r="121" spans="1:5" x14ac:dyDescent="0.25">
      <c r="A121" s="46" t="s">
        <v>106</v>
      </c>
      <c r="B121" s="46" t="s">
        <v>230</v>
      </c>
      <c r="C121" s="68">
        <v>1066</v>
      </c>
      <c r="D121" s="69">
        <v>33343</v>
      </c>
      <c r="E121" s="47">
        <v>81714.13</v>
      </c>
    </row>
    <row r="122" spans="1:5" x14ac:dyDescent="0.25">
      <c r="A122" s="46" t="s">
        <v>106</v>
      </c>
      <c r="B122" s="46" t="s">
        <v>231</v>
      </c>
      <c r="C122" s="68">
        <v>1067</v>
      </c>
      <c r="D122" s="69">
        <v>32289</v>
      </c>
      <c r="E122" s="47">
        <v>82254.960000000006</v>
      </c>
    </row>
    <row r="123" spans="1:5" x14ac:dyDescent="0.25">
      <c r="A123" s="46" t="s">
        <v>111</v>
      </c>
      <c r="B123" s="46" t="s">
        <v>232</v>
      </c>
      <c r="C123" s="68">
        <v>1068</v>
      </c>
      <c r="D123" s="69">
        <v>37454</v>
      </c>
      <c r="E123" s="47">
        <v>82290.06</v>
      </c>
    </row>
    <row r="124" spans="1:5" x14ac:dyDescent="0.25">
      <c r="A124" s="46" t="s">
        <v>110</v>
      </c>
      <c r="B124" s="46" t="s">
        <v>233</v>
      </c>
      <c r="C124" s="68">
        <v>1110</v>
      </c>
      <c r="D124" s="69">
        <v>31498</v>
      </c>
      <c r="E124" s="47">
        <v>84138.2</v>
      </c>
    </row>
    <row r="125" spans="1:5" x14ac:dyDescent="0.25">
      <c r="A125" s="46" t="s">
        <v>111</v>
      </c>
      <c r="B125" s="46" t="s">
        <v>234</v>
      </c>
      <c r="C125" s="68">
        <v>1090</v>
      </c>
      <c r="D125" s="69">
        <v>31632</v>
      </c>
      <c r="E125" s="47">
        <v>87593.43</v>
      </c>
    </row>
    <row r="126" spans="1:5" x14ac:dyDescent="0.25">
      <c r="A126" s="46" t="s">
        <v>111</v>
      </c>
      <c r="B126" s="46" t="s">
        <v>235</v>
      </c>
      <c r="C126" s="68">
        <v>1111</v>
      </c>
      <c r="D126" s="69">
        <v>39178</v>
      </c>
      <c r="E126" s="47">
        <v>88800.25</v>
      </c>
    </row>
    <row r="127" spans="1:5" x14ac:dyDescent="0.25">
      <c r="A127" s="46" t="s">
        <v>111</v>
      </c>
      <c r="B127" s="46" t="s">
        <v>236</v>
      </c>
      <c r="C127" s="68">
        <v>1112</v>
      </c>
      <c r="D127" s="69">
        <v>36711</v>
      </c>
      <c r="E127" s="47">
        <v>89084.17</v>
      </c>
    </row>
    <row r="128" spans="1:5" x14ac:dyDescent="0.25">
      <c r="A128" s="46" t="s">
        <v>106</v>
      </c>
      <c r="B128" s="46" t="s">
        <v>237</v>
      </c>
      <c r="C128" s="68">
        <v>1069</v>
      </c>
      <c r="D128" s="69">
        <v>31888</v>
      </c>
      <c r="E128" s="47">
        <v>90454.3</v>
      </c>
    </row>
    <row r="129" spans="1:5" x14ac:dyDescent="0.25">
      <c r="A129" s="46" t="s">
        <v>111</v>
      </c>
      <c r="B129" s="46" t="s">
        <v>238</v>
      </c>
      <c r="C129" s="68">
        <v>1109</v>
      </c>
      <c r="D129" s="69">
        <v>33343</v>
      </c>
      <c r="E129" s="47">
        <v>90886.05</v>
      </c>
    </row>
    <row r="130" spans="1:5" x14ac:dyDescent="0.25">
      <c r="A130" s="46" t="s">
        <v>111</v>
      </c>
      <c r="B130" s="46" t="s">
        <v>239</v>
      </c>
      <c r="C130" s="68">
        <v>1071</v>
      </c>
      <c r="D130" s="69">
        <v>33269</v>
      </c>
      <c r="E130" s="47">
        <v>91793.96</v>
      </c>
    </row>
    <row r="131" spans="1:5" x14ac:dyDescent="0.25">
      <c r="A131" s="46" t="s">
        <v>111</v>
      </c>
      <c r="B131" s="46" t="s">
        <v>240</v>
      </c>
      <c r="C131" s="68">
        <v>1116</v>
      </c>
      <c r="D131" s="69">
        <v>36765</v>
      </c>
      <c r="E131" s="47">
        <v>92779.73</v>
      </c>
    </row>
    <row r="132" spans="1:5" x14ac:dyDescent="0.25">
      <c r="A132" s="46" t="s">
        <v>106</v>
      </c>
      <c r="B132" s="46" t="s">
        <v>241</v>
      </c>
      <c r="C132" s="68">
        <v>1108</v>
      </c>
      <c r="D132" s="69">
        <v>30412</v>
      </c>
      <c r="E132" s="47">
        <v>95398.22</v>
      </c>
    </row>
    <row r="133" spans="1:5" x14ac:dyDescent="0.25">
      <c r="A133" s="46" t="s">
        <v>111</v>
      </c>
      <c r="B133" s="46" t="s">
        <v>242</v>
      </c>
      <c r="C133" s="68">
        <v>1118</v>
      </c>
      <c r="D133" s="69">
        <v>30963</v>
      </c>
      <c r="E133" s="47">
        <v>96281.99</v>
      </c>
    </row>
    <row r="134" spans="1:5" x14ac:dyDescent="0.25">
      <c r="A134" s="46" t="s">
        <v>111</v>
      </c>
      <c r="B134" s="46" t="s">
        <v>243</v>
      </c>
      <c r="C134" s="68">
        <v>1070</v>
      </c>
      <c r="D134" s="69">
        <v>32816</v>
      </c>
      <c r="E134" s="47">
        <v>97060.46</v>
      </c>
    </row>
    <row r="135" spans="1:5" x14ac:dyDescent="0.25">
      <c r="A135" s="46" t="s">
        <v>106</v>
      </c>
      <c r="B135" s="46" t="s">
        <v>244</v>
      </c>
      <c r="C135" s="68">
        <v>1087</v>
      </c>
      <c r="D135" s="69">
        <v>34612</v>
      </c>
      <c r="E135" s="47">
        <v>97496.91</v>
      </c>
    </row>
    <row r="136" spans="1:5" x14ac:dyDescent="0.25">
      <c r="A136" s="46" t="s">
        <v>106</v>
      </c>
      <c r="B136" s="46" t="s">
        <v>245</v>
      </c>
      <c r="C136" s="68">
        <v>1137</v>
      </c>
      <c r="D136" s="69">
        <v>32701</v>
      </c>
      <c r="E136" s="47">
        <v>98730.34</v>
      </c>
    </row>
    <row r="137" spans="1:5" x14ac:dyDescent="0.25">
      <c r="A137" s="46" t="s">
        <v>110</v>
      </c>
      <c r="B137" s="46" t="s">
        <v>246</v>
      </c>
      <c r="C137" s="68">
        <v>1117</v>
      </c>
      <c r="D137" s="69">
        <v>33920</v>
      </c>
      <c r="E137" s="47">
        <v>115202.41</v>
      </c>
    </row>
    <row r="138" spans="1:5" x14ac:dyDescent="0.25">
      <c r="A138" s="46" t="s">
        <v>110</v>
      </c>
      <c r="B138" s="46" t="s">
        <v>247</v>
      </c>
      <c r="C138" s="68">
        <v>1139</v>
      </c>
      <c r="D138" s="69">
        <v>32228</v>
      </c>
      <c r="E138" s="47">
        <v>140668.93</v>
      </c>
    </row>
    <row r="139" spans="1:5" x14ac:dyDescent="0.25">
      <c r="A139" s="46" t="s">
        <v>110</v>
      </c>
      <c r="B139" s="46" t="s">
        <v>248</v>
      </c>
      <c r="C139" s="68">
        <v>1097</v>
      </c>
      <c r="D139" s="69">
        <v>34333</v>
      </c>
      <c r="E139" s="47">
        <v>156883.53</v>
      </c>
    </row>
    <row r="140" spans="1:5" x14ac:dyDescent="0.25">
      <c r="A140" s="46" t="s">
        <v>110</v>
      </c>
      <c r="B140" s="46" t="s">
        <v>249</v>
      </c>
      <c r="C140" s="68">
        <v>1006</v>
      </c>
      <c r="D140" s="69">
        <v>38367</v>
      </c>
      <c r="E140" s="47">
        <v>160969.44</v>
      </c>
    </row>
    <row r="141" spans="1:5" x14ac:dyDescent="0.25">
      <c r="A141" s="46" t="s">
        <v>108</v>
      </c>
      <c r="B141" s="46" t="s">
        <v>250</v>
      </c>
      <c r="C141" s="68">
        <v>1060</v>
      </c>
      <c r="D141" s="69">
        <v>37871</v>
      </c>
      <c r="E141" s="47">
        <v>167597.26999999999</v>
      </c>
    </row>
    <row r="142" spans="1:5" x14ac:dyDescent="0.25">
      <c r="A142" s="46" t="s">
        <v>108</v>
      </c>
      <c r="B142" s="46" t="s">
        <v>251</v>
      </c>
      <c r="C142" s="68">
        <v>1061</v>
      </c>
      <c r="D142" s="69">
        <v>35160</v>
      </c>
      <c r="E142" s="47">
        <v>184073.60000000001</v>
      </c>
    </row>
    <row r="143" spans="1:5" x14ac:dyDescent="0.25">
      <c r="A143" s="46" t="s">
        <v>110</v>
      </c>
      <c r="B143" s="46" t="s">
        <v>252</v>
      </c>
      <c r="C143" s="68">
        <v>1100</v>
      </c>
      <c r="D143" s="69">
        <v>37142</v>
      </c>
      <c r="E143" s="47">
        <v>191849.52</v>
      </c>
    </row>
    <row r="144" spans="1:5" x14ac:dyDescent="0.25">
      <c r="A144" s="46" t="s">
        <v>110</v>
      </c>
      <c r="B144" s="46" t="s">
        <v>253</v>
      </c>
      <c r="C144" s="68">
        <v>1101</v>
      </c>
      <c r="D144" s="69">
        <v>35863</v>
      </c>
      <c r="E144" s="47">
        <v>197391.93</v>
      </c>
    </row>
    <row r="145" spans="1:5" x14ac:dyDescent="0.25">
      <c r="A145" s="46" t="s">
        <v>110</v>
      </c>
      <c r="B145" s="46" t="s">
        <v>254</v>
      </c>
      <c r="C145" s="68">
        <v>1107</v>
      </c>
      <c r="D145" s="69">
        <v>33178</v>
      </c>
      <c r="E145" s="47">
        <v>259798.24</v>
      </c>
    </row>
    <row r="146" spans="1:5" x14ac:dyDescent="0.25">
      <c r="A146" s="46" t="s">
        <v>110</v>
      </c>
      <c r="B146" s="46" t="s">
        <v>255</v>
      </c>
      <c r="C146" s="68">
        <v>1072</v>
      </c>
      <c r="D146" s="69">
        <v>29273</v>
      </c>
      <c r="E146" s="47">
        <v>266870.95</v>
      </c>
    </row>
    <row r="147" spans="1:5" x14ac:dyDescent="0.25">
      <c r="A147" s="46" t="s">
        <v>110</v>
      </c>
      <c r="B147" s="46" t="s">
        <v>256</v>
      </c>
      <c r="C147" s="68">
        <v>1138</v>
      </c>
      <c r="D147" s="69">
        <v>32249</v>
      </c>
      <c r="E147" s="47">
        <v>275462.99</v>
      </c>
    </row>
    <row r="148" spans="1:5" x14ac:dyDescent="0.25">
      <c r="A148" s="46" t="s">
        <v>110</v>
      </c>
      <c r="B148" s="46" t="s">
        <v>257</v>
      </c>
      <c r="C148" s="68">
        <v>1074</v>
      </c>
      <c r="D148" s="69">
        <v>35096</v>
      </c>
      <c r="E148" s="47">
        <v>299383.09999999998</v>
      </c>
    </row>
    <row r="149" spans="1:5" x14ac:dyDescent="0.25">
      <c r="A149" s="46" t="s">
        <v>108</v>
      </c>
      <c r="B149" s="46" t="s">
        <v>258</v>
      </c>
      <c r="C149" s="68">
        <v>1086</v>
      </c>
      <c r="D149" s="69">
        <v>33503</v>
      </c>
      <c r="E149" s="47">
        <v>308334.43</v>
      </c>
    </row>
    <row r="150" spans="1:5" x14ac:dyDescent="0.25">
      <c r="A150" s="46" t="s">
        <v>110</v>
      </c>
      <c r="B150" s="46" t="s">
        <v>259</v>
      </c>
      <c r="C150" s="68">
        <v>1106</v>
      </c>
      <c r="D150" s="69">
        <v>29775</v>
      </c>
      <c r="E150" s="47">
        <v>347067.63</v>
      </c>
    </row>
    <row r="151" spans="1:5" x14ac:dyDescent="0.25">
      <c r="A151" s="46" t="s">
        <v>110</v>
      </c>
      <c r="B151" s="46" t="s">
        <v>260</v>
      </c>
      <c r="C151" s="68">
        <v>1088</v>
      </c>
      <c r="D151" s="69">
        <v>33676</v>
      </c>
      <c r="E151" s="47">
        <v>350795.36</v>
      </c>
    </row>
    <row r="152" spans="1:5" x14ac:dyDescent="0.25">
      <c r="A152" s="46" t="s">
        <v>110</v>
      </c>
      <c r="B152" s="46" t="s">
        <v>261</v>
      </c>
      <c r="C152" s="68">
        <v>1073</v>
      </c>
      <c r="D152" s="69">
        <v>29348</v>
      </c>
      <c r="E152" s="47">
        <v>358789.31</v>
      </c>
    </row>
    <row r="153" spans="1:5" x14ac:dyDescent="0.25">
      <c r="A153" s="46" t="s">
        <v>108</v>
      </c>
      <c r="B153" s="46" t="s">
        <v>262</v>
      </c>
      <c r="C153" s="68">
        <v>1102</v>
      </c>
      <c r="D153" s="69">
        <v>38603</v>
      </c>
      <c r="E153" s="47">
        <v>362106.59</v>
      </c>
    </row>
    <row r="154" spans="1:5" x14ac:dyDescent="0.25">
      <c r="A154" s="46" t="s">
        <v>108</v>
      </c>
      <c r="B154" s="46" t="s">
        <v>263</v>
      </c>
      <c r="C154" s="68">
        <v>1058</v>
      </c>
      <c r="D154" s="69">
        <v>35840</v>
      </c>
      <c r="E154" s="47">
        <v>363731.43</v>
      </c>
    </row>
    <row r="155" spans="1:5" x14ac:dyDescent="0.25">
      <c r="A155" s="46" t="s">
        <v>108</v>
      </c>
      <c r="B155" s="46" t="s">
        <v>264</v>
      </c>
      <c r="C155" s="68">
        <v>1059</v>
      </c>
      <c r="D155" s="69">
        <v>32968</v>
      </c>
      <c r="E155" s="47">
        <v>365584.99</v>
      </c>
    </row>
    <row r="156" spans="1:5" x14ac:dyDescent="0.25">
      <c r="A156" s="46" t="s">
        <v>108</v>
      </c>
      <c r="B156" s="46" t="s">
        <v>265</v>
      </c>
      <c r="C156" s="68">
        <v>1098</v>
      </c>
      <c r="D156" s="69">
        <v>35213</v>
      </c>
      <c r="E156" s="47">
        <v>417744.24</v>
      </c>
    </row>
    <row r="157" spans="1:5" x14ac:dyDescent="0.25">
      <c r="A157" s="46" t="s">
        <v>108</v>
      </c>
      <c r="B157" s="46" t="s">
        <v>266</v>
      </c>
      <c r="C157" s="68">
        <v>1064</v>
      </c>
      <c r="D157" s="69">
        <v>31483</v>
      </c>
      <c r="E157" s="47">
        <v>419417.27</v>
      </c>
    </row>
    <row r="158" spans="1:5" x14ac:dyDescent="0.25">
      <c r="A158" s="46" t="s">
        <v>110</v>
      </c>
      <c r="B158" s="46" t="s">
        <v>267</v>
      </c>
      <c r="C158" s="68">
        <v>1065</v>
      </c>
      <c r="D158" s="69">
        <v>32081</v>
      </c>
      <c r="E158" s="47">
        <v>426967.23</v>
      </c>
    </row>
    <row r="159" spans="1:5" x14ac:dyDescent="0.25">
      <c r="A159" s="46" t="s">
        <v>110</v>
      </c>
      <c r="B159" s="46" t="s">
        <v>268</v>
      </c>
      <c r="C159" s="68">
        <v>1078</v>
      </c>
      <c r="D159" s="69">
        <v>30411</v>
      </c>
      <c r="E159" s="47">
        <v>427658.59</v>
      </c>
    </row>
    <row r="160" spans="1:5" x14ac:dyDescent="0.25">
      <c r="A160" s="46" t="s">
        <v>110</v>
      </c>
      <c r="B160" s="46" t="s">
        <v>269</v>
      </c>
      <c r="C160" s="68">
        <v>1079</v>
      </c>
      <c r="D160" s="69">
        <v>30112</v>
      </c>
      <c r="E160" s="47">
        <v>445971.7</v>
      </c>
    </row>
    <row r="161" spans="1:5" x14ac:dyDescent="0.25">
      <c r="A161" s="46" t="s">
        <v>110</v>
      </c>
      <c r="B161" s="46" t="s">
        <v>270</v>
      </c>
      <c r="C161" s="68">
        <v>1054</v>
      </c>
      <c r="D161" s="69">
        <v>36937</v>
      </c>
      <c r="E161" s="47">
        <v>448821.88</v>
      </c>
    </row>
    <row r="162" spans="1:5" x14ac:dyDescent="0.25">
      <c r="A162" s="46" t="s">
        <v>108</v>
      </c>
      <c r="B162" s="46" t="s">
        <v>271</v>
      </c>
      <c r="C162" s="68">
        <v>1055</v>
      </c>
      <c r="D162" s="69">
        <v>36824</v>
      </c>
      <c r="E162" s="47">
        <v>460192.38</v>
      </c>
    </row>
    <row r="163" spans="1:5" x14ac:dyDescent="0.25">
      <c r="A163" s="46" t="s">
        <v>110</v>
      </c>
      <c r="B163" s="46" t="s">
        <v>272</v>
      </c>
      <c r="C163" s="68">
        <v>1056</v>
      </c>
      <c r="D163" s="69">
        <v>30155</v>
      </c>
      <c r="E163" s="47">
        <v>485345.4</v>
      </c>
    </row>
    <row r="164" spans="1:5" x14ac:dyDescent="0.25">
      <c r="A164" s="46" t="s">
        <v>110</v>
      </c>
      <c r="B164" s="46" t="s">
        <v>273</v>
      </c>
      <c r="C164" s="68">
        <v>1057</v>
      </c>
      <c r="D164" s="69">
        <v>31054</v>
      </c>
      <c r="E164" s="47">
        <v>486492.53</v>
      </c>
    </row>
    <row r="165" spans="1:5" x14ac:dyDescent="0.25">
      <c r="A165" s="46" t="s">
        <v>110</v>
      </c>
      <c r="B165" s="46" t="s">
        <v>274</v>
      </c>
      <c r="C165" s="68">
        <v>1099</v>
      </c>
      <c r="D165" s="69">
        <v>36797</v>
      </c>
      <c r="E165" s="47">
        <v>493747.25</v>
      </c>
    </row>
    <row r="166" spans="1:5" x14ac:dyDescent="0.25">
      <c r="A166" s="46" t="s">
        <v>108</v>
      </c>
      <c r="B166" s="46" t="s">
        <v>275</v>
      </c>
      <c r="C166" s="68">
        <v>1103</v>
      </c>
      <c r="D166" s="69">
        <v>35551</v>
      </c>
      <c r="E166" s="47">
        <v>621465.76</v>
      </c>
    </row>
    <row r="167" spans="1:5" x14ac:dyDescent="0.25">
      <c r="A167" s="46" t="s">
        <v>108</v>
      </c>
      <c r="B167" s="46" t="s">
        <v>276</v>
      </c>
      <c r="C167" s="68">
        <v>1104</v>
      </c>
      <c r="D167" s="69">
        <v>29459</v>
      </c>
      <c r="E167" s="47">
        <v>626535.80000000005</v>
      </c>
    </row>
    <row r="168" spans="1:5" x14ac:dyDescent="0.25">
      <c r="A168" s="46" t="s">
        <v>108</v>
      </c>
      <c r="B168" s="46" t="s">
        <v>277</v>
      </c>
      <c r="C168" s="68">
        <v>1062</v>
      </c>
      <c r="D168" s="69">
        <v>31366</v>
      </c>
      <c r="E168" s="47">
        <v>657421.04</v>
      </c>
    </row>
    <row r="169" spans="1:5" x14ac:dyDescent="0.25">
      <c r="A169" s="46" t="s">
        <v>108</v>
      </c>
      <c r="B169" s="46" t="s">
        <v>278</v>
      </c>
      <c r="C169" s="68">
        <v>1063</v>
      </c>
      <c r="D169" s="69">
        <v>35722</v>
      </c>
      <c r="E169" s="47">
        <v>760660.43</v>
      </c>
    </row>
    <row r="170" spans="1:5" x14ac:dyDescent="0.25">
      <c r="A170" s="46" t="s">
        <v>108</v>
      </c>
      <c r="B170" s="46" t="s">
        <v>279</v>
      </c>
      <c r="C170" s="68">
        <v>1105</v>
      </c>
      <c r="D170" s="69">
        <v>30695</v>
      </c>
      <c r="E170" s="47">
        <v>877482.89</v>
      </c>
    </row>
    <row r="171" spans="1:5" x14ac:dyDescent="0.25">
      <c r="A171" s="46" t="s">
        <v>108</v>
      </c>
      <c r="B171" s="46" t="s">
        <v>280</v>
      </c>
      <c r="C171" s="68">
        <v>1051</v>
      </c>
      <c r="D171" s="69">
        <v>37327</v>
      </c>
      <c r="E171" s="47">
        <v>970763.06</v>
      </c>
    </row>
    <row r="172" spans="1:5" x14ac:dyDescent="0.25">
      <c r="A172" s="46" t="s">
        <v>108</v>
      </c>
      <c r="B172" s="46" t="s">
        <v>281</v>
      </c>
      <c r="C172" s="68">
        <v>1052</v>
      </c>
      <c r="D172" s="69">
        <v>38472</v>
      </c>
      <c r="E172" s="47">
        <v>998182.55</v>
      </c>
    </row>
  </sheetData>
  <pageMargins left="0.75" right="0.75" top="1" bottom="1" header="0.5" footer="0.5"/>
  <pageSetup paperSize="9" orientation="portrait" r:id="rId1"/>
  <headerFooter alignWithMargins="0">
    <oddHeader>&amp;RSimple Studies
www.simplestudies.com</oddHeader>
    <oddFooter>&amp;RCopyright © Simple Studies 2004-2007.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5" sqref="A5"/>
    </sheetView>
  </sheetViews>
  <sheetFormatPr defaultColWidth="8.88671875" defaultRowHeight="13.8" x14ac:dyDescent="0.25"/>
  <cols>
    <col min="1" max="5" width="17.44140625" style="3" customWidth="1"/>
    <col min="6" max="7" width="8.88671875" style="3"/>
    <col min="8" max="11" width="12.109375" style="3" customWidth="1"/>
    <col min="12" max="16384" width="8.88671875" style="3"/>
  </cols>
  <sheetData>
    <row r="1" spans="1:5" x14ac:dyDescent="0.25">
      <c r="A1" s="89" t="s">
        <v>314</v>
      </c>
      <c r="B1" s="89" t="s">
        <v>321</v>
      </c>
      <c r="C1" s="89" t="s">
        <v>315</v>
      </c>
      <c r="D1" s="89" t="s">
        <v>316</v>
      </c>
      <c r="E1" s="89" t="s">
        <v>317</v>
      </c>
    </row>
    <row r="2" spans="1:5" x14ac:dyDescent="0.25">
      <c r="A2" s="13" t="s">
        <v>318</v>
      </c>
      <c r="B2" s="13">
        <v>0.15</v>
      </c>
      <c r="C2" s="13">
        <v>0.15</v>
      </c>
      <c r="D2" s="90">
        <v>0.25</v>
      </c>
      <c r="E2" s="13">
        <v>0.11</v>
      </c>
    </row>
    <row r="3" spans="1:5" x14ac:dyDescent="0.25">
      <c r="A3" s="13" t="s">
        <v>319</v>
      </c>
      <c r="B3" s="90">
        <f>1-SUM(B2,B4)</f>
        <v>0.29999999999999993</v>
      </c>
      <c r="C3" s="90">
        <v>7.0000000000000007E-2</v>
      </c>
      <c r="D3" s="13">
        <v>0.13</v>
      </c>
      <c r="E3" s="90">
        <v>0.1</v>
      </c>
    </row>
    <row r="4" spans="1:5" x14ac:dyDescent="0.25">
      <c r="A4" s="13" t="s">
        <v>320</v>
      </c>
      <c r="B4" s="13">
        <v>0.55000000000000004</v>
      </c>
      <c r="C4" s="13">
        <v>-0.02</v>
      </c>
      <c r="D4" s="13">
        <v>-0.13500000000000001</v>
      </c>
      <c r="E4" s="13">
        <v>0.03</v>
      </c>
    </row>
    <row r="5" spans="1:5" ht="16.2" x14ac:dyDescent="0.35">
      <c r="B5" s="91" t="s">
        <v>322</v>
      </c>
      <c r="C5" s="92"/>
      <c r="D5" s="92"/>
      <c r="E5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ColWidth="8.88671875" defaultRowHeight="13.8" x14ac:dyDescent="0.25"/>
  <cols>
    <col min="1" max="1" width="5.33203125" style="46" bestFit="1" customWidth="1"/>
    <col min="2" max="2" width="11.109375" style="46" customWidth="1"/>
    <col min="3" max="3" width="15.88671875" style="46" bestFit="1" customWidth="1"/>
    <col min="4" max="4" width="17" style="46" bestFit="1" customWidth="1"/>
    <col min="5" max="5" width="12.33203125" style="46" bestFit="1" customWidth="1"/>
    <col min="6" max="6" width="11.33203125" style="46" bestFit="1" customWidth="1"/>
    <col min="7" max="7" width="10.5546875" style="46" bestFit="1" customWidth="1"/>
    <col min="8" max="8" width="13.6640625" style="46" customWidth="1"/>
    <col min="9" max="9" width="8.88671875" style="46"/>
    <col min="10" max="10" width="9.88671875" style="46" bestFit="1" customWidth="1"/>
    <col min="11" max="16384" width="8.88671875" style="46"/>
  </cols>
  <sheetData>
    <row r="1" spans="1:6" x14ac:dyDescent="0.25">
      <c r="A1" s="71" t="s">
        <v>282</v>
      </c>
      <c r="B1" s="71" t="s">
        <v>283</v>
      </c>
      <c r="C1" s="71" t="s">
        <v>311</v>
      </c>
      <c r="D1" s="71" t="s">
        <v>284</v>
      </c>
      <c r="E1" s="71" t="s">
        <v>285</v>
      </c>
      <c r="F1" s="71" t="s">
        <v>286</v>
      </c>
    </row>
    <row r="2" spans="1:6" x14ac:dyDescent="0.25">
      <c r="A2" s="72">
        <v>1</v>
      </c>
      <c r="B2" s="83">
        <v>9145</v>
      </c>
      <c r="C2" s="82">
        <v>244.6</v>
      </c>
      <c r="D2" s="84">
        <f t="shared" ref="D2:D18" si="0">C2*B2</f>
        <v>2236867</v>
      </c>
      <c r="E2" s="73">
        <v>41488</v>
      </c>
      <c r="F2" s="74"/>
    </row>
    <row r="3" spans="1:6" x14ac:dyDescent="0.25">
      <c r="A3" s="72">
        <v>2</v>
      </c>
      <c r="B3" s="83">
        <v>9145</v>
      </c>
      <c r="C3" s="82">
        <v>225.4</v>
      </c>
      <c r="D3" s="84">
        <f t="shared" si="0"/>
        <v>2061283</v>
      </c>
      <c r="E3" s="73">
        <v>41488</v>
      </c>
      <c r="F3" s="74">
        <v>41498</v>
      </c>
    </row>
    <row r="4" spans="1:6" x14ac:dyDescent="0.25">
      <c r="A4" s="72">
        <v>3</v>
      </c>
      <c r="B4" s="83">
        <v>9145</v>
      </c>
      <c r="C4" s="82">
        <v>215.2</v>
      </c>
      <c r="D4" s="84">
        <f t="shared" si="0"/>
        <v>1968004</v>
      </c>
      <c r="E4" s="73">
        <v>41488</v>
      </c>
      <c r="F4" s="74"/>
    </row>
    <row r="5" spans="1:6" x14ac:dyDescent="0.25">
      <c r="A5" s="72">
        <v>4</v>
      </c>
      <c r="B5" s="83">
        <v>9145</v>
      </c>
      <c r="C5" s="82">
        <v>196</v>
      </c>
      <c r="D5" s="84">
        <f t="shared" si="0"/>
        <v>1792420</v>
      </c>
      <c r="E5" s="73">
        <v>41488</v>
      </c>
      <c r="F5" s="74"/>
    </row>
    <row r="6" spans="1:6" x14ac:dyDescent="0.25">
      <c r="A6" s="72">
        <v>5</v>
      </c>
      <c r="B6" s="83">
        <v>9145</v>
      </c>
      <c r="C6" s="82">
        <v>235.2</v>
      </c>
      <c r="D6" s="84">
        <f t="shared" si="0"/>
        <v>2150904</v>
      </c>
      <c r="E6" s="73">
        <v>41488</v>
      </c>
      <c r="F6" s="74"/>
    </row>
    <row r="7" spans="1:6" x14ac:dyDescent="0.25">
      <c r="A7" s="72">
        <v>6</v>
      </c>
      <c r="B7" s="83">
        <v>9145</v>
      </c>
      <c r="C7" s="82">
        <v>235.2</v>
      </c>
      <c r="D7" s="85">
        <f t="shared" si="0"/>
        <v>2150904</v>
      </c>
      <c r="E7" s="73">
        <v>41488</v>
      </c>
      <c r="F7" s="74"/>
    </row>
    <row r="8" spans="1:6" x14ac:dyDescent="0.25">
      <c r="A8" s="72">
        <v>7</v>
      </c>
      <c r="B8" s="83">
        <v>9145</v>
      </c>
      <c r="C8" s="82">
        <v>195.125</v>
      </c>
      <c r="D8" s="85">
        <f t="shared" si="0"/>
        <v>1784418.125</v>
      </c>
      <c r="E8" s="75">
        <v>41491</v>
      </c>
      <c r="F8" s="74"/>
    </row>
    <row r="9" spans="1:6" x14ac:dyDescent="0.25">
      <c r="A9" s="72">
        <v>8</v>
      </c>
      <c r="B9" s="83">
        <v>9145</v>
      </c>
      <c r="C9" s="82">
        <v>215.55</v>
      </c>
      <c r="D9" s="85">
        <f t="shared" si="0"/>
        <v>1971204.75</v>
      </c>
      <c r="E9" s="75">
        <v>41491</v>
      </c>
      <c r="F9" s="74">
        <v>41503</v>
      </c>
    </row>
    <row r="10" spans="1:6" x14ac:dyDescent="0.25">
      <c r="A10" s="72">
        <v>9</v>
      </c>
      <c r="B10" s="83">
        <v>9145</v>
      </c>
      <c r="C10" s="82">
        <v>215.52500000000001</v>
      </c>
      <c r="D10" s="85">
        <f t="shared" si="0"/>
        <v>1970976.125</v>
      </c>
      <c r="E10" s="75">
        <v>41491</v>
      </c>
      <c r="F10" s="74"/>
    </row>
    <row r="11" spans="1:6" x14ac:dyDescent="0.25">
      <c r="A11" s="72">
        <v>10</v>
      </c>
      <c r="B11" s="83">
        <v>7813</v>
      </c>
      <c r="C11" s="82">
        <v>187.57499999999999</v>
      </c>
      <c r="D11" s="85">
        <f t="shared" si="0"/>
        <v>1465523.4749999999</v>
      </c>
      <c r="E11" s="75">
        <v>41491</v>
      </c>
      <c r="F11" s="74"/>
    </row>
    <row r="12" spans="1:6" x14ac:dyDescent="0.25">
      <c r="A12" s="72">
        <v>11</v>
      </c>
      <c r="B12" s="83">
        <v>7813</v>
      </c>
      <c r="C12" s="82">
        <v>187.22499999999999</v>
      </c>
      <c r="D12" s="85">
        <f t="shared" si="0"/>
        <v>1462788.925</v>
      </c>
      <c r="E12" s="75">
        <v>41491</v>
      </c>
      <c r="F12" s="74"/>
    </row>
    <row r="13" spans="1:6" x14ac:dyDescent="0.25">
      <c r="A13" s="72">
        <v>12</v>
      </c>
      <c r="B13" s="83">
        <v>7813</v>
      </c>
      <c r="C13" s="82">
        <v>207.1</v>
      </c>
      <c r="D13" s="85">
        <f t="shared" si="0"/>
        <v>1618072.3</v>
      </c>
      <c r="E13" s="75">
        <v>41491</v>
      </c>
      <c r="F13" s="74">
        <v>41487</v>
      </c>
    </row>
    <row r="14" spans="1:6" x14ac:dyDescent="0.25">
      <c r="A14" s="72">
        <v>13</v>
      </c>
      <c r="B14" s="83">
        <v>7813</v>
      </c>
      <c r="C14" s="82">
        <v>188.8</v>
      </c>
      <c r="D14" s="85">
        <f t="shared" si="0"/>
        <v>1475094.4000000001</v>
      </c>
      <c r="E14" s="75">
        <v>41491</v>
      </c>
      <c r="F14" s="74"/>
    </row>
    <row r="15" spans="1:6" x14ac:dyDescent="0.25">
      <c r="A15" s="72">
        <v>14</v>
      </c>
      <c r="B15" s="83">
        <v>7813</v>
      </c>
      <c r="C15" s="82">
        <v>187.95</v>
      </c>
      <c r="D15" s="85">
        <f t="shared" si="0"/>
        <v>1468453.3499999999</v>
      </c>
      <c r="E15" s="75">
        <v>41491</v>
      </c>
      <c r="F15" s="74"/>
    </row>
    <row r="16" spans="1:6" x14ac:dyDescent="0.25">
      <c r="A16" s="72">
        <v>15</v>
      </c>
      <c r="B16" s="83">
        <v>7813</v>
      </c>
      <c r="C16" s="82">
        <v>206.4</v>
      </c>
      <c r="D16" s="85">
        <f t="shared" si="0"/>
        <v>1612603.2</v>
      </c>
      <c r="E16" s="75">
        <v>41491</v>
      </c>
      <c r="F16" s="74"/>
    </row>
    <row r="17" spans="1:6" x14ac:dyDescent="0.25">
      <c r="A17" s="72">
        <v>16</v>
      </c>
      <c r="B17" s="83">
        <v>7813</v>
      </c>
      <c r="C17" s="82">
        <v>130.77500000000001</v>
      </c>
      <c r="D17" s="84">
        <f t="shared" si="0"/>
        <v>1021745.0750000001</v>
      </c>
      <c r="E17" s="73">
        <v>41491</v>
      </c>
      <c r="F17" s="74">
        <v>41492</v>
      </c>
    </row>
    <row r="18" spans="1:6" x14ac:dyDescent="0.25">
      <c r="A18" s="72">
        <v>17</v>
      </c>
      <c r="B18" s="83">
        <v>7813</v>
      </c>
      <c r="C18" s="82">
        <v>149.97499999999999</v>
      </c>
      <c r="D18" s="84">
        <f t="shared" si="0"/>
        <v>1171754.675</v>
      </c>
      <c r="E18" s="73">
        <v>41491</v>
      </c>
      <c r="F18" s="74"/>
    </row>
    <row r="19" spans="1:6" x14ac:dyDescent="0.25">
      <c r="A19" s="76"/>
      <c r="B19" s="76"/>
      <c r="C19" s="86">
        <f>SUM(C2:C18)</f>
        <v>3423.6</v>
      </c>
      <c r="D19" s="77">
        <f>SUM(D2:D18)</f>
        <v>29383016.400000002</v>
      </c>
      <c r="E19" s="78"/>
      <c r="F19" s="79"/>
    </row>
    <row r="22" spans="1:6" x14ac:dyDescent="0.25">
      <c r="B22" s="125" t="s">
        <v>287</v>
      </c>
      <c r="C22" s="125"/>
      <c r="D22" s="125"/>
      <c r="E22" s="81"/>
      <c r="F22" s="80"/>
    </row>
  </sheetData>
  <mergeCells count="1">
    <mergeCell ref="B22:D2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2" sqref="A2"/>
    </sheetView>
  </sheetViews>
  <sheetFormatPr defaultColWidth="8.88671875" defaultRowHeight="13.8" x14ac:dyDescent="0.25"/>
  <cols>
    <col min="1" max="4" width="23" style="3" customWidth="1"/>
    <col min="5" max="16384" width="8.88671875" style="3"/>
  </cols>
  <sheetData>
    <row r="2" spans="1:4" x14ac:dyDescent="0.25">
      <c r="A2" s="5" t="s">
        <v>323</v>
      </c>
      <c r="B2" s="5"/>
    </row>
    <row r="3" spans="1:4" x14ac:dyDescent="0.25">
      <c r="A3" s="28" t="s">
        <v>324</v>
      </c>
      <c r="B3" s="28" t="s">
        <v>325</v>
      </c>
      <c r="C3" s="96"/>
      <c r="D3" s="5"/>
    </row>
    <row r="4" spans="1:4" x14ac:dyDescent="0.25">
      <c r="A4" s="13" t="s">
        <v>326</v>
      </c>
      <c r="B4" s="92"/>
      <c r="C4" s="96"/>
    </row>
    <row r="6" spans="1:4" x14ac:dyDescent="0.25">
      <c r="A6" s="97" t="s">
        <v>324</v>
      </c>
      <c r="B6" s="97" t="s">
        <v>327</v>
      </c>
      <c r="C6" s="97" t="s">
        <v>328</v>
      </c>
      <c r="D6" s="97" t="s">
        <v>325</v>
      </c>
    </row>
    <row r="7" spans="1:4" x14ac:dyDescent="0.25">
      <c r="A7" s="13" t="s">
        <v>329</v>
      </c>
      <c r="B7" s="13" t="s">
        <v>330</v>
      </c>
      <c r="C7" s="13">
        <v>25</v>
      </c>
      <c r="D7" s="15">
        <v>26.95</v>
      </c>
    </row>
    <row r="8" spans="1:4" x14ac:dyDescent="0.25">
      <c r="A8" s="13" t="s">
        <v>326</v>
      </c>
      <c r="B8" s="13" t="s">
        <v>331</v>
      </c>
      <c r="C8" s="13">
        <v>20</v>
      </c>
      <c r="D8" s="15">
        <v>28.95</v>
      </c>
    </row>
    <row r="9" spans="1:4" x14ac:dyDescent="0.25">
      <c r="A9" s="13" t="s">
        <v>332</v>
      </c>
      <c r="B9" s="13" t="s">
        <v>333</v>
      </c>
      <c r="C9" s="13">
        <v>35</v>
      </c>
      <c r="D9" s="15">
        <v>31.95</v>
      </c>
    </row>
    <row r="10" spans="1:4" x14ac:dyDescent="0.25">
      <c r="A10" s="13" t="s">
        <v>334</v>
      </c>
      <c r="B10" s="13" t="s">
        <v>335</v>
      </c>
      <c r="C10" s="13">
        <v>20</v>
      </c>
      <c r="D10" s="15">
        <v>35.950000000000003</v>
      </c>
    </row>
    <row r="15" spans="1:4" x14ac:dyDescent="0.25">
      <c r="A15" s="98" t="s">
        <v>336</v>
      </c>
    </row>
    <row r="16" spans="1:4" x14ac:dyDescent="0.25">
      <c r="A16" s="97" t="s">
        <v>337</v>
      </c>
      <c r="B16" s="97" t="s">
        <v>338</v>
      </c>
      <c r="D16" s="5"/>
    </row>
    <row r="17" spans="1:3" x14ac:dyDescent="0.25">
      <c r="A17" s="15">
        <v>15000</v>
      </c>
      <c r="B17" s="92"/>
    </row>
    <row r="19" spans="1:3" x14ac:dyDescent="0.25">
      <c r="A19" s="97" t="s">
        <v>339</v>
      </c>
      <c r="B19" s="97" t="s">
        <v>340</v>
      </c>
      <c r="C19" s="97" t="s">
        <v>341</v>
      </c>
    </row>
    <row r="20" spans="1:3" x14ac:dyDescent="0.25">
      <c r="A20" s="15">
        <v>0</v>
      </c>
      <c r="B20" s="13" t="s">
        <v>342</v>
      </c>
      <c r="C20" s="15">
        <v>0</v>
      </c>
    </row>
    <row r="21" spans="1:3" x14ac:dyDescent="0.25">
      <c r="A21" s="15">
        <v>1000</v>
      </c>
      <c r="B21" s="13" t="s">
        <v>343</v>
      </c>
      <c r="C21" s="15">
        <v>20</v>
      </c>
    </row>
    <row r="22" spans="1:3" x14ac:dyDescent="0.25">
      <c r="A22" s="15">
        <v>2500</v>
      </c>
      <c r="B22" s="13" t="s">
        <v>344</v>
      </c>
      <c r="C22" s="15">
        <v>100</v>
      </c>
    </row>
    <row r="23" spans="1:3" x14ac:dyDescent="0.25">
      <c r="A23" s="15">
        <v>7000</v>
      </c>
      <c r="B23" s="13" t="s">
        <v>345</v>
      </c>
      <c r="C23" s="15">
        <v>250</v>
      </c>
    </row>
    <row r="24" spans="1:3" x14ac:dyDescent="0.25">
      <c r="A24" s="15">
        <v>10000</v>
      </c>
      <c r="B24" s="13" t="s">
        <v>346</v>
      </c>
      <c r="C24" s="15">
        <v>700</v>
      </c>
    </row>
  </sheetData>
  <dataValidations count="1">
    <dataValidation type="list" allowBlank="1" showInputMessage="1" showErrorMessage="1" sqref="A4">
      <formula1>$A$9:$A$12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zoomScaleNormal="100" workbookViewId="0"/>
  </sheetViews>
  <sheetFormatPr defaultColWidth="8.88671875" defaultRowHeight="13.8" x14ac:dyDescent="0.25"/>
  <cols>
    <col min="1" max="1" width="16.5546875" style="46" customWidth="1"/>
    <col min="2" max="2" width="16.88671875" style="46" customWidth="1"/>
    <col min="3" max="4" width="16.88671875" style="70" customWidth="1"/>
    <col min="5" max="5" width="16.44140625" style="47" customWidth="1"/>
    <col min="6" max="8" width="8.88671875" style="46"/>
    <col min="9" max="10" width="18.6640625" style="46" customWidth="1"/>
    <col min="11" max="16384" width="8.88671875" style="46"/>
  </cols>
  <sheetData>
    <row r="1" spans="1:10" ht="14.4" thickBot="1" x14ac:dyDescent="0.3">
      <c r="A1" s="66" t="s">
        <v>103</v>
      </c>
      <c r="B1" s="66" t="s">
        <v>104</v>
      </c>
      <c r="C1" s="66" t="s">
        <v>309</v>
      </c>
      <c r="D1" s="66" t="s">
        <v>310</v>
      </c>
      <c r="E1" s="67" t="s">
        <v>105</v>
      </c>
      <c r="I1" s="126" t="s">
        <v>312</v>
      </c>
      <c r="J1" s="127"/>
    </row>
    <row r="2" spans="1:10" x14ac:dyDescent="0.25">
      <c r="A2" s="46" t="s">
        <v>106</v>
      </c>
      <c r="B2" s="46" t="s">
        <v>107</v>
      </c>
      <c r="C2" s="68">
        <v>1146</v>
      </c>
      <c r="D2" s="69">
        <v>29585</v>
      </c>
      <c r="E2" s="47">
        <v>3997.32</v>
      </c>
      <c r="I2" s="87" t="s">
        <v>103</v>
      </c>
      <c r="J2" s="87" t="s">
        <v>313</v>
      </c>
    </row>
    <row r="3" spans="1:10" x14ac:dyDescent="0.25">
      <c r="A3" s="46" t="s">
        <v>106</v>
      </c>
      <c r="B3" s="46" t="s">
        <v>109</v>
      </c>
      <c r="C3" s="68">
        <v>1001</v>
      </c>
      <c r="D3" s="69">
        <v>32152</v>
      </c>
      <c r="E3" s="47">
        <v>5875.18</v>
      </c>
      <c r="I3" s="13" t="s">
        <v>108</v>
      </c>
      <c r="J3" s="88">
        <f>ROUND(1/50,2)</f>
        <v>0.02</v>
      </c>
    </row>
    <row r="4" spans="1:10" x14ac:dyDescent="0.25">
      <c r="A4" s="46" t="s">
        <v>111</v>
      </c>
      <c r="B4" s="46" t="s">
        <v>112</v>
      </c>
      <c r="C4" s="68">
        <v>1082</v>
      </c>
      <c r="D4" s="69">
        <v>33927</v>
      </c>
      <c r="E4" s="47">
        <v>6312.1</v>
      </c>
      <c r="I4" s="13" t="s">
        <v>110</v>
      </c>
      <c r="J4" s="88">
        <f>ROUND(1/7,2)</f>
        <v>0.14000000000000001</v>
      </c>
    </row>
    <row r="5" spans="1:10" x14ac:dyDescent="0.25">
      <c r="A5" s="46" t="s">
        <v>111</v>
      </c>
      <c r="B5" s="46" t="s">
        <v>113</v>
      </c>
      <c r="C5" s="68">
        <v>1155</v>
      </c>
      <c r="D5" s="69">
        <v>34986</v>
      </c>
      <c r="E5" s="47">
        <v>6509.97</v>
      </c>
      <c r="I5" s="13" t="s">
        <v>111</v>
      </c>
      <c r="J5" s="88">
        <f>ROUND(1/5,2)</f>
        <v>0.2</v>
      </c>
    </row>
    <row r="6" spans="1:10" x14ac:dyDescent="0.25">
      <c r="A6" s="46" t="s">
        <v>111</v>
      </c>
      <c r="B6" s="46" t="s">
        <v>114</v>
      </c>
      <c r="C6" s="68">
        <v>1084</v>
      </c>
      <c r="D6" s="69">
        <v>32179</v>
      </c>
      <c r="E6" s="47">
        <v>6562.33</v>
      </c>
      <c r="I6" s="13" t="s">
        <v>106</v>
      </c>
      <c r="J6" s="88">
        <f>ROUND(1/3,2)</f>
        <v>0.33</v>
      </c>
    </row>
    <row r="7" spans="1:10" x14ac:dyDescent="0.25">
      <c r="A7" s="46" t="s">
        <v>111</v>
      </c>
      <c r="B7" s="46" t="s">
        <v>116</v>
      </c>
      <c r="C7" s="68">
        <v>1154</v>
      </c>
      <c r="D7" s="69">
        <v>31732</v>
      </c>
      <c r="E7" s="47">
        <v>7070.14</v>
      </c>
      <c r="I7" s="13" t="s">
        <v>115</v>
      </c>
      <c r="J7" s="88">
        <f>ROUND(1/5,2)</f>
        <v>0.2</v>
      </c>
    </row>
    <row r="8" spans="1:10" x14ac:dyDescent="0.25">
      <c r="A8" s="46" t="s">
        <v>111</v>
      </c>
      <c r="B8" s="46" t="s">
        <v>117</v>
      </c>
      <c r="C8" s="68">
        <v>1153</v>
      </c>
      <c r="D8" s="69">
        <v>34295</v>
      </c>
      <c r="E8" s="47">
        <v>7619.63</v>
      </c>
    </row>
    <row r="9" spans="1:10" x14ac:dyDescent="0.25">
      <c r="A9" s="46" t="s">
        <v>111</v>
      </c>
      <c r="B9" s="46" t="s">
        <v>118</v>
      </c>
      <c r="C9" s="68">
        <v>1007</v>
      </c>
      <c r="D9" s="69">
        <v>30801</v>
      </c>
      <c r="E9" s="47">
        <v>8346.19</v>
      </c>
    </row>
    <row r="10" spans="1:10" x14ac:dyDescent="0.25">
      <c r="A10" s="46" t="s">
        <v>110</v>
      </c>
      <c r="B10" s="46" t="s">
        <v>119</v>
      </c>
      <c r="C10" s="68">
        <v>1008</v>
      </c>
      <c r="D10" s="69">
        <v>36557</v>
      </c>
      <c r="E10" s="47">
        <v>8548.6299999999992</v>
      </c>
    </row>
    <row r="11" spans="1:10" x14ac:dyDescent="0.25">
      <c r="A11" s="46" t="s">
        <v>111</v>
      </c>
      <c r="B11" s="46" t="s">
        <v>120</v>
      </c>
      <c r="C11" s="68">
        <v>1083</v>
      </c>
      <c r="D11" s="69">
        <v>30729</v>
      </c>
      <c r="E11" s="47">
        <v>9344.24</v>
      </c>
    </row>
    <row r="12" spans="1:10" x14ac:dyDescent="0.25">
      <c r="A12" s="46" t="s">
        <v>111</v>
      </c>
      <c r="B12" s="46" t="s">
        <v>121</v>
      </c>
      <c r="C12" s="68">
        <v>1010</v>
      </c>
      <c r="D12" s="69">
        <v>34307</v>
      </c>
      <c r="E12" s="47">
        <v>10852.99</v>
      </c>
    </row>
    <row r="13" spans="1:10" x14ac:dyDescent="0.25">
      <c r="A13" s="46" t="s">
        <v>115</v>
      </c>
      <c r="B13" s="46" t="s">
        <v>122</v>
      </c>
      <c r="C13" s="68">
        <v>1011</v>
      </c>
      <c r="D13" s="69">
        <v>33804</v>
      </c>
      <c r="E13" s="47">
        <v>10910.15</v>
      </c>
    </row>
    <row r="14" spans="1:10" x14ac:dyDescent="0.25">
      <c r="A14" s="46" t="s">
        <v>106</v>
      </c>
      <c r="B14" s="46" t="s">
        <v>123</v>
      </c>
      <c r="C14" s="68">
        <v>1012</v>
      </c>
      <c r="D14" s="69">
        <v>30858</v>
      </c>
      <c r="E14" s="47">
        <v>11545.96</v>
      </c>
    </row>
    <row r="15" spans="1:10" x14ac:dyDescent="0.25">
      <c r="A15" s="46" t="s">
        <v>106</v>
      </c>
      <c r="B15" s="46" t="s">
        <v>124</v>
      </c>
      <c r="C15" s="68">
        <v>1013</v>
      </c>
      <c r="D15" s="69">
        <v>31788</v>
      </c>
      <c r="E15" s="47">
        <v>12222.67</v>
      </c>
    </row>
    <row r="16" spans="1:10" x14ac:dyDescent="0.25">
      <c r="A16" s="46" t="s">
        <v>111</v>
      </c>
      <c r="B16" s="46" t="s">
        <v>125</v>
      </c>
      <c r="C16" s="68">
        <v>1151</v>
      </c>
      <c r="D16" s="69">
        <v>38750</v>
      </c>
      <c r="E16" s="47">
        <v>12281.52</v>
      </c>
    </row>
    <row r="17" spans="1:5" x14ac:dyDescent="0.25">
      <c r="A17" s="46" t="s">
        <v>106</v>
      </c>
      <c r="B17" s="46" t="s">
        <v>126</v>
      </c>
      <c r="C17" s="68">
        <v>1152</v>
      </c>
      <c r="D17" s="69">
        <v>35485</v>
      </c>
      <c r="E17" s="47">
        <v>12524.01</v>
      </c>
    </row>
    <row r="18" spans="1:5" x14ac:dyDescent="0.25">
      <c r="A18" s="46" t="s">
        <v>115</v>
      </c>
      <c r="B18" s="46" t="s">
        <v>127</v>
      </c>
      <c r="C18" s="68">
        <v>1085</v>
      </c>
      <c r="D18" s="69">
        <v>35396</v>
      </c>
      <c r="E18" s="47">
        <v>12544.45</v>
      </c>
    </row>
    <row r="19" spans="1:5" x14ac:dyDescent="0.25">
      <c r="A19" s="46" t="s">
        <v>106</v>
      </c>
      <c r="B19" s="46" t="s">
        <v>128</v>
      </c>
      <c r="C19" s="68">
        <v>1017</v>
      </c>
      <c r="D19" s="69">
        <v>31393</v>
      </c>
      <c r="E19" s="47">
        <v>12611.86</v>
      </c>
    </row>
    <row r="20" spans="1:5" x14ac:dyDescent="0.25">
      <c r="A20" s="46" t="s">
        <v>115</v>
      </c>
      <c r="B20" s="46" t="s">
        <v>129</v>
      </c>
      <c r="C20" s="68">
        <v>1018</v>
      </c>
      <c r="D20" s="69">
        <v>32053</v>
      </c>
      <c r="E20" s="47">
        <v>12750.12</v>
      </c>
    </row>
    <row r="21" spans="1:5" x14ac:dyDescent="0.25">
      <c r="A21" s="46" t="s">
        <v>111</v>
      </c>
      <c r="B21" s="46" t="s">
        <v>130</v>
      </c>
      <c r="C21" s="68">
        <v>1150</v>
      </c>
      <c r="D21" s="69">
        <v>31797</v>
      </c>
      <c r="E21" s="47">
        <v>12983.36</v>
      </c>
    </row>
    <row r="22" spans="1:5" x14ac:dyDescent="0.25">
      <c r="A22" s="46" t="s">
        <v>111</v>
      </c>
      <c r="B22" s="46" t="s">
        <v>131</v>
      </c>
      <c r="C22" s="68">
        <v>1156</v>
      </c>
      <c r="D22" s="69">
        <v>32851</v>
      </c>
      <c r="E22" s="47">
        <v>13440.04</v>
      </c>
    </row>
    <row r="23" spans="1:5" x14ac:dyDescent="0.25">
      <c r="A23" s="46" t="s">
        <v>106</v>
      </c>
      <c r="B23" s="46" t="s">
        <v>132</v>
      </c>
      <c r="C23" s="68">
        <v>1159</v>
      </c>
      <c r="D23" s="69">
        <v>34911</v>
      </c>
      <c r="E23" s="47">
        <v>13652.92</v>
      </c>
    </row>
    <row r="24" spans="1:5" x14ac:dyDescent="0.25">
      <c r="A24" s="46" t="s">
        <v>115</v>
      </c>
      <c r="B24" s="46" t="s">
        <v>133</v>
      </c>
      <c r="C24" s="68">
        <v>1158</v>
      </c>
      <c r="D24" s="69">
        <v>33573</v>
      </c>
      <c r="E24" s="47">
        <v>14521.13</v>
      </c>
    </row>
    <row r="25" spans="1:5" x14ac:dyDescent="0.25">
      <c r="A25" s="46" t="s">
        <v>111</v>
      </c>
      <c r="B25" s="46" t="s">
        <v>134</v>
      </c>
      <c r="C25" s="68">
        <v>1176</v>
      </c>
      <c r="D25" s="69">
        <v>37134</v>
      </c>
      <c r="E25" s="47">
        <v>14652.84</v>
      </c>
    </row>
    <row r="26" spans="1:5" x14ac:dyDescent="0.25">
      <c r="A26" s="46" t="s">
        <v>111</v>
      </c>
      <c r="B26" s="46" t="s">
        <v>135</v>
      </c>
      <c r="C26" s="68">
        <v>1164</v>
      </c>
      <c r="D26" s="69">
        <v>33789</v>
      </c>
      <c r="E26" s="47">
        <v>15775.78</v>
      </c>
    </row>
    <row r="27" spans="1:5" x14ac:dyDescent="0.25">
      <c r="A27" s="46" t="s">
        <v>111</v>
      </c>
      <c r="B27" s="46" t="s">
        <v>136</v>
      </c>
      <c r="C27" s="68">
        <v>1165</v>
      </c>
      <c r="D27" s="69">
        <v>32786</v>
      </c>
      <c r="E27" s="47">
        <v>16446.52</v>
      </c>
    </row>
    <row r="28" spans="1:5" x14ac:dyDescent="0.25">
      <c r="A28" s="46" t="s">
        <v>111</v>
      </c>
      <c r="B28" s="46" t="s">
        <v>137</v>
      </c>
      <c r="C28" s="68">
        <v>1004</v>
      </c>
      <c r="D28" s="69">
        <v>30249</v>
      </c>
      <c r="E28" s="47">
        <v>16754.68</v>
      </c>
    </row>
    <row r="29" spans="1:5" x14ac:dyDescent="0.25">
      <c r="A29" s="46" t="s">
        <v>111</v>
      </c>
      <c r="B29" s="46" t="s">
        <v>138</v>
      </c>
      <c r="C29" s="68">
        <v>1157</v>
      </c>
      <c r="D29" s="69">
        <v>36997</v>
      </c>
      <c r="E29" s="47">
        <v>17623.990000000002</v>
      </c>
    </row>
    <row r="30" spans="1:5" x14ac:dyDescent="0.25">
      <c r="A30" s="46" t="s">
        <v>115</v>
      </c>
      <c r="B30" s="46" t="s">
        <v>139</v>
      </c>
      <c r="C30" s="68">
        <v>1172</v>
      </c>
      <c r="D30" s="69">
        <v>32071</v>
      </c>
      <c r="E30" s="47">
        <v>18369.82</v>
      </c>
    </row>
    <row r="31" spans="1:5" x14ac:dyDescent="0.25">
      <c r="A31" s="46" t="s">
        <v>115</v>
      </c>
      <c r="B31" s="46" t="s">
        <v>140</v>
      </c>
      <c r="C31" s="68">
        <v>1173</v>
      </c>
      <c r="D31" s="69">
        <v>29747</v>
      </c>
      <c r="E31" s="47">
        <v>18977.39</v>
      </c>
    </row>
    <row r="32" spans="1:5" x14ac:dyDescent="0.25">
      <c r="A32" s="46" t="s">
        <v>115</v>
      </c>
      <c r="B32" s="46" t="s">
        <v>141</v>
      </c>
      <c r="C32" s="68">
        <v>1037</v>
      </c>
      <c r="D32" s="69">
        <v>29303</v>
      </c>
      <c r="E32" s="47">
        <v>19154.650000000001</v>
      </c>
    </row>
    <row r="33" spans="1:5" x14ac:dyDescent="0.25">
      <c r="A33" s="46" t="s">
        <v>115</v>
      </c>
      <c r="B33" s="46" t="s">
        <v>142</v>
      </c>
      <c r="C33" s="68">
        <v>1168</v>
      </c>
      <c r="D33" s="69">
        <v>30598</v>
      </c>
      <c r="E33" s="47">
        <v>19361.490000000002</v>
      </c>
    </row>
    <row r="34" spans="1:5" x14ac:dyDescent="0.25">
      <c r="A34" s="46" t="s">
        <v>106</v>
      </c>
      <c r="B34" s="46" t="s">
        <v>143</v>
      </c>
      <c r="C34" s="68">
        <v>1169</v>
      </c>
      <c r="D34" s="69">
        <v>32536</v>
      </c>
      <c r="E34" s="47">
        <v>19465.36</v>
      </c>
    </row>
    <row r="35" spans="1:5" x14ac:dyDescent="0.25">
      <c r="A35" s="46" t="s">
        <v>115</v>
      </c>
      <c r="B35" s="46" t="s">
        <v>144</v>
      </c>
      <c r="C35" s="68">
        <v>1036</v>
      </c>
      <c r="D35" s="69">
        <v>38743</v>
      </c>
      <c r="E35" s="47">
        <v>19962.04</v>
      </c>
    </row>
    <row r="36" spans="1:5" x14ac:dyDescent="0.25">
      <c r="A36" s="46" t="s">
        <v>106</v>
      </c>
      <c r="B36" s="46" t="s">
        <v>145</v>
      </c>
      <c r="C36" s="68">
        <v>1177</v>
      </c>
      <c r="D36" s="69">
        <v>32213</v>
      </c>
      <c r="E36" s="47">
        <v>20194.759999999998</v>
      </c>
    </row>
    <row r="37" spans="1:5" x14ac:dyDescent="0.25">
      <c r="A37" s="46" t="s">
        <v>115</v>
      </c>
      <c r="B37" s="46" t="s">
        <v>146</v>
      </c>
      <c r="C37" s="68">
        <v>1009</v>
      </c>
      <c r="D37" s="69">
        <v>34043</v>
      </c>
      <c r="E37" s="47">
        <v>20601.05</v>
      </c>
    </row>
    <row r="38" spans="1:5" x14ac:dyDescent="0.25">
      <c r="A38" s="46" t="s">
        <v>115</v>
      </c>
      <c r="B38" s="46" t="s">
        <v>147</v>
      </c>
      <c r="C38" s="68">
        <v>1002</v>
      </c>
      <c r="D38" s="69">
        <v>30905</v>
      </c>
      <c r="E38" s="47">
        <v>21188.080000000002</v>
      </c>
    </row>
    <row r="39" spans="1:5" x14ac:dyDescent="0.25">
      <c r="A39" s="46" t="s">
        <v>106</v>
      </c>
      <c r="B39" s="46" t="s">
        <v>148</v>
      </c>
      <c r="C39" s="68">
        <v>1003</v>
      </c>
      <c r="D39" s="69">
        <v>33758</v>
      </c>
      <c r="E39" s="47">
        <v>21293.02</v>
      </c>
    </row>
    <row r="40" spans="1:5" x14ac:dyDescent="0.25">
      <c r="A40" s="46" t="s">
        <v>115</v>
      </c>
      <c r="B40" s="46" t="s">
        <v>149</v>
      </c>
      <c r="C40" s="68">
        <v>1147</v>
      </c>
      <c r="D40" s="69">
        <v>38912</v>
      </c>
      <c r="E40" s="47">
        <v>21517.3</v>
      </c>
    </row>
    <row r="41" spans="1:5" x14ac:dyDescent="0.25">
      <c r="A41" s="46" t="s">
        <v>115</v>
      </c>
      <c r="B41" s="46" t="s">
        <v>150</v>
      </c>
      <c r="C41" s="68">
        <v>1148</v>
      </c>
      <c r="D41" s="69">
        <v>37608</v>
      </c>
      <c r="E41" s="47">
        <v>22588.67</v>
      </c>
    </row>
    <row r="42" spans="1:5" x14ac:dyDescent="0.25">
      <c r="A42" s="46" t="s">
        <v>115</v>
      </c>
      <c r="B42" s="46" t="s">
        <v>151</v>
      </c>
      <c r="C42" s="68">
        <v>1170</v>
      </c>
      <c r="D42" s="69">
        <v>36171</v>
      </c>
      <c r="E42" s="47">
        <v>22835.65</v>
      </c>
    </row>
    <row r="43" spans="1:5" x14ac:dyDescent="0.25">
      <c r="A43" s="46" t="s">
        <v>115</v>
      </c>
      <c r="B43" s="46" t="s">
        <v>152</v>
      </c>
      <c r="C43" s="68">
        <v>1171</v>
      </c>
      <c r="D43" s="69">
        <v>33455</v>
      </c>
      <c r="E43" s="47">
        <v>23781.53</v>
      </c>
    </row>
    <row r="44" spans="1:5" x14ac:dyDescent="0.25">
      <c r="A44" s="46" t="s">
        <v>108</v>
      </c>
      <c r="B44" s="46" t="s">
        <v>153</v>
      </c>
      <c r="C44" s="68">
        <v>1033</v>
      </c>
      <c r="D44" s="69">
        <v>34410</v>
      </c>
      <c r="E44" s="47">
        <v>23982</v>
      </c>
    </row>
    <row r="45" spans="1:5" x14ac:dyDescent="0.25">
      <c r="A45" s="46" t="s">
        <v>106</v>
      </c>
      <c r="B45" s="46" t="s">
        <v>154</v>
      </c>
      <c r="C45" s="68">
        <v>1034</v>
      </c>
      <c r="D45" s="69">
        <v>39015</v>
      </c>
      <c r="E45" s="47">
        <v>24424.3</v>
      </c>
    </row>
    <row r="46" spans="1:5" x14ac:dyDescent="0.25">
      <c r="A46" s="46" t="s">
        <v>115</v>
      </c>
      <c r="B46" s="46" t="s">
        <v>155</v>
      </c>
      <c r="C46" s="68">
        <v>1095</v>
      </c>
      <c r="D46" s="69">
        <v>38838</v>
      </c>
      <c r="E46" s="47">
        <v>25839.79</v>
      </c>
    </row>
    <row r="47" spans="1:5" x14ac:dyDescent="0.25">
      <c r="A47" s="46" t="s">
        <v>115</v>
      </c>
      <c r="B47" s="46" t="s">
        <v>156</v>
      </c>
      <c r="C47" s="68">
        <v>1115</v>
      </c>
      <c r="D47" s="69">
        <v>35823</v>
      </c>
      <c r="E47" s="47">
        <v>26287.07</v>
      </c>
    </row>
    <row r="48" spans="1:5" x14ac:dyDescent="0.25">
      <c r="A48" s="46" t="s">
        <v>115</v>
      </c>
      <c r="B48" s="46" t="s">
        <v>157</v>
      </c>
      <c r="C48" s="68">
        <v>1149</v>
      </c>
      <c r="D48" s="69">
        <v>33083</v>
      </c>
      <c r="E48" s="47">
        <v>26593.33</v>
      </c>
    </row>
    <row r="49" spans="1:5" x14ac:dyDescent="0.25">
      <c r="A49" s="46" t="s">
        <v>111</v>
      </c>
      <c r="B49" s="46" t="s">
        <v>158</v>
      </c>
      <c r="C49" s="68">
        <v>1096</v>
      </c>
      <c r="D49" s="69">
        <v>37042</v>
      </c>
      <c r="E49" s="47">
        <v>26663.26</v>
      </c>
    </row>
    <row r="50" spans="1:5" x14ac:dyDescent="0.25">
      <c r="A50" s="46" t="s">
        <v>106</v>
      </c>
      <c r="B50" s="46" t="s">
        <v>159</v>
      </c>
      <c r="C50" s="68">
        <v>1032</v>
      </c>
      <c r="D50" s="69">
        <v>30793</v>
      </c>
      <c r="E50" s="47">
        <v>27057.17</v>
      </c>
    </row>
    <row r="51" spans="1:5" x14ac:dyDescent="0.25">
      <c r="A51" s="46" t="s">
        <v>115</v>
      </c>
      <c r="B51" s="46" t="s">
        <v>160</v>
      </c>
      <c r="C51" s="68">
        <v>1080</v>
      </c>
      <c r="D51" s="69">
        <v>37607</v>
      </c>
      <c r="E51" s="47">
        <v>27553.42</v>
      </c>
    </row>
    <row r="52" spans="1:5" x14ac:dyDescent="0.25">
      <c r="A52" s="46" t="s">
        <v>111</v>
      </c>
      <c r="B52" s="46" t="s">
        <v>161</v>
      </c>
      <c r="C52" s="68">
        <v>1081</v>
      </c>
      <c r="D52" s="69">
        <v>35994</v>
      </c>
      <c r="E52" s="47">
        <v>28413.08</v>
      </c>
    </row>
    <row r="53" spans="1:5" x14ac:dyDescent="0.25">
      <c r="A53" s="46" t="s">
        <v>115</v>
      </c>
      <c r="B53" s="46" t="s">
        <v>162</v>
      </c>
      <c r="C53" s="68">
        <v>1035</v>
      </c>
      <c r="D53" s="69">
        <v>32989</v>
      </c>
      <c r="E53" s="47">
        <v>29315.82</v>
      </c>
    </row>
    <row r="54" spans="1:5" x14ac:dyDescent="0.25">
      <c r="A54" s="46" t="s">
        <v>115</v>
      </c>
      <c r="B54" s="46" t="s">
        <v>163</v>
      </c>
      <c r="C54" s="68">
        <v>1167</v>
      </c>
      <c r="D54" s="69">
        <v>32596</v>
      </c>
      <c r="E54" s="47">
        <v>29462.78</v>
      </c>
    </row>
    <row r="55" spans="1:5" x14ac:dyDescent="0.25">
      <c r="A55" s="46" t="s">
        <v>115</v>
      </c>
      <c r="B55" s="46" t="s">
        <v>164</v>
      </c>
      <c r="C55" s="68">
        <v>1042</v>
      </c>
      <c r="D55" s="69">
        <v>37071</v>
      </c>
      <c r="E55" s="47">
        <v>29501.42</v>
      </c>
    </row>
    <row r="56" spans="1:5" x14ac:dyDescent="0.25">
      <c r="A56" s="46" t="s">
        <v>111</v>
      </c>
      <c r="B56" s="46" t="s">
        <v>165</v>
      </c>
      <c r="C56" s="68">
        <v>1166</v>
      </c>
      <c r="D56" s="69">
        <v>29224</v>
      </c>
      <c r="E56" s="47">
        <v>29618.400000000001</v>
      </c>
    </row>
    <row r="57" spans="1:5" x14ac:dyDescent="0.25">
      <c r="A57" s="46" t="s">
        <v>115</v>
      </c>
      <c r="B57" s="46" t="s">
        <v>166</v>
      </c>
      <c r="C57" s="68">
        <v>1039</v>
      </c>
      <c r="D57" s="69">
        <v>33911</v>
      </c>
      <c r="E57" s="47">
        <v>29779.68</v>
      </c>
    </row>
    <row r="58" spans="1:5" x14ac:dyDescent="0.25">
      <c r="A58" s="46" t="s">
        <v>115</v>
      </c>
      <c r="B58" s="46" t="s">
        <v>167</v>
      </c>
      <c r="C58" s="68">
        <v>1040</v>
      </c>
      <c r="D58" s="69">
        <v>34944</v>
      </c>
      <c r="E58" s="47">
        <v>30132.06</v>
      </c>
    </row>
    <row r="59" spans="1:5" x14ac:dyDescent="0.25">
      <c r="A59" s="46" t="s">
        <v>111</v>
      </c>
      <c r="B59" s="46" t="s">
        <v>168</v>
      </c>
      <c r="C59" s="68">
        <v>1041</v>
      </c>
      <c r="D59" s="69">
        <v>30835</v>
      </c>
      <c r="E59" s="47">
        <v>30755.45</v>
      </c>
    </row>
    <row r="60" spans="1:5" x14ac:dyDescent="0.25">
      <c r="A60" s="46" t="s">
        <v>115</v>
      </c>
      <c r="B60" s="46" t="s">
        <v>169</v>
      </c>
      <c r="C60" s="68">
        <v>1113</v>
      </c>
      <c r="D60" s="69">
        <v>31629</v>
      </c>
      <c r="E60" s="47">
        <v>30981.79</v>
      </c>
    </row>
    <row r="61" spans="1:5" x14ac:dyDescent="0.25">
      <c r="A61" s="46" t="s">
        <v>115</v>
      </c>
      <c r="B61" s="46" t="s">
        <v>170</v>
      </c>
      <c r="C61" s="68">
        <v>1114</v>
      </c>
      <c r="D61" s="69">
        <v>33505</v>
      </c>
      <c r="E61" s="47">
        <v>31640.03</v>
      </c>
    </row>
    <row r="62" spans="1:5" x14ac:dyDescent="0.25">
      <c r="A62" s="46" t="s">
        <v>115</v>
      </c>
      <c r="B62" s="46" t="s">
        <v>171</v>
      </c>
      <c r="C62" s="68">
        <v>1174</v>
      </c>
      <c r="D62" s="69">
        <v>33725</v>
      </c>
      <c r="E62" s="47">
        <v>31945.09</v>
      </c>
    </row>
    <row r="63" spans="1:5" x14ac:dyDescent="0.25">
      <c r="A63" s="46" t="s">
        <v>106</v>
      </c>
      <c r="B63" s="46" t="s">
        <v>172</v>
      </c>
      <c r="C63" s="68">
        <v>1175</v>
      </c>
      <c r="D63" s="69">
        <v>35709</v>
      </c>
      <c r="E63" s="47">
        <v>32537.26</v>
      </c>
    </row>
    <row r="64" spans="1:5" x14ac:dyDescent="0.25">
      <c r="A64" s="46" t="s">
        <v>115</v>
      </c>
      <c r="B64" s="46" t="s">
        <v>173</v>
      </c>
      <c r="C64" s="68">
        <v>1046</v>
      </c>
      <c r="D64" s="69">
        <v>31036</v>
      </c>
      <c r="E64" s="47">
        <v>32723.599999999999</v>
      </c>
    </row>
    <row r="65" spans="1:5" x14ac:dyDescent="0.25">
      <c r="A65" s="46" t="s">
        <v>115</v>
      </c>
      <c r="B65" s="46" t="s">
        <v>174</v>
      </c>
      <c r="C65" s="68">
        <v>1047</v>
      </c>
      <c r="D65" s="69">
        <v>39346</v>
      </c>
      <c r="E65" s="47">
        <v>33118.699999999997</v>
      </c>
    </row>
    <row r="66" spans="1:5" x14ac:dyDescent="0.25">
      <c r="A66" s="46" t="s">
        <v>115</v>
      </c>
      <c r="B66" s="46" t="s">
        <v>175</v>
      </c>
      <c r="C66" s="68">
        <v>1126</v>
      </c>
      <c r="D66" s="69">
        <v>31802</v>
      </c>
      <c r="E66" s="47">
        <v>33513.29</v>
      </c>
    </row>
    <row r="67" spans="1:5" x14ac:dyDescent="0.25">
      <c r="A67" s="46" t="s">
        <v>115</v>
      </c>
      <c r="B67" s="46" t="s">
        <v>176</v>
      </c>
      <c r="C67" s="68">
        <v>1049</v>
      </c>
      <c r="D67" s="69">
        <v>29273</v>
      </c>
      <c r="E67" s="47">
        <v>33623.56</v>
      </c>
    </row>
    <row r="68" spans="1:5" x14ac:dyDescent="0.25">
      <c r="A68" s="46" t="s">
        <v>106</v>
      </c>
      <c r="B68" s="46" t="s">
        <v>177</v>
      </c>
      <c r="C68" s="68">
        <v>1050</v>
      </c>
      <c r="D68" s="69">
        <v>36794</v>
      </c>
      <c r="E68" s="47">
        <v>35413.81</v>
      </c>
    </row>
    <row r="69" spans="1:5" x14ac:dyDescent="0.25">
      <c r="A69" s="46" t="s">
        <v>106</v>
      </c>
      <c r="B69" s="46" t="s">
        <v>178</v>
      </c>
      <c r="C69" s="68">
        <v>1178</v>
      </c>
      <c r="D69" s="69">
        <v>29620</v>
      </c>
      <c r="E69" s="47">
        <v>35603.35</v>
      </c>
    </row>
    <row r="70" spans="1:5" x14ac:dyDescent="0.25">
      <c r="A70" s="46" t="s">
        <v>115</v>
      </c>
      <c r="B70" s="46" t="s">
        <v>179</v>
      </c>
      <c r="C70" s="68">
        <v>1124</v>
      </c>
      <c r="D70" s="69">
        <v>34051</v>
      </c>
      <c r="E70" s="47">
        <v>36773.35</v>
      </c>
    </row>
    <row r="71" spans="1:5" x14ac:dyDescent="0.25">
      <c r="A71" s="46" t="s">
        <v>111</v>
      </c>
      <c r="B71" s="46" t="s">
        <v>180</v>
      </c>
      <c r="C71" s="68">
        <v>1053</v>
      </c>
      <c r="D71" s="69">
        <v>36823</v>
      </c>
      <c r="E71" s="47">
        <v>36774.379999999997</v>
      </c>
    </row>
    <row r="72" spans="1:5" x14ac:dyDescent="0.25">
      <c r="A72" s="46" t="s">
        <v>115</v>
      </c>
      <c r="B72" s="46" t="s">
        <v>181</v>
      </c>
      <c r="C72" s="68">
        <v>1123</v>
      </c>
      <c r="D72" s="69">
        <v>34692</v>
      </c>
      <c r="E72" s="47">
        <v>37519.589999999997</v>
      </c>
    </row>
    <row r="73" spans="1:5" x14ac:dyDescent="0.25">
      <c r="A73" s="46" t="s">
        <v>115</v>
      </c>
      <c r="B73" s="46" t="s">
        <v>182</v>
      </c>
      <c r="C73" s="68">
        <v>1179</v>
      </c>
      <c r="D73" s="69">
        <v>39302</v>
      </c>
      <c r="E73" s="47">
        <v>37528.07</v>
      </c>
    </row>
    <row r="74" spans="1:5" x14ac:dyDescent="0.25">
      <c r="A74" s="46" t="s">
        <v>111</v>
      </c>
      <c r="B74" s="46" t="s">
        <v>183</v>
      </c>
      <c r="C74" s="68">
        <v>1125</v>
      </c>
      <c r="D74" s="69">
        <v>32490</v>
      </c>
      <c r="E74" s="47">
        <v>37966.36</v>
      </c>
    </row>
    <row r="75" spans="1:5" x14ac:dyDescent="0.25">
      <c r="A75" s="46" t="s">
        <v>106</v>
      </c>
      <c r="B75" s="46" t="s">
        <v>184</v>
      </c>
      <c r="C75" s="68">
        <v>1180</v>
      </c>
      <c r="D75" s="69">
        <v>31517</v>
      </c>
      <c r="E75" s="47">
        <v>38333.599999999999</v>
      </c>
    </row>
    <row r="76" spans="1:5" x14ac:dyDescent="0.25">
      <c r="A76" s="46" t="s">
        <v>115</v>
      </c>
      <c r="B76" s="46" t="s">
        <v>185</v>
      </c>
      <c r="C76" s="68">
        <v>1127</v>
      </c>
      <c r="D76" s="69">
        <v>32182</v>
      </c>
      <c r="E76" s="47">
        <v>39073.620000000003</v>
      </c>
    </row>
    <row r="77" spans="1:5" x14ac:dyDescent="0.25">
      <c r="A77" s="46" t="s">
        <v>106</v>
      </c>
      <c r="B77" s="46" t="s">
        <v>186</v>
      </c>
      <c r="C77" s="68">
        <v>1119</v>
      </c>
      <c r="D77" s="69">
        <v>37535</v>
      </c>
      <c r="E77" s="47">
        <v>39610.46</v>
      </c>
    </row>
    <row r="78" spans="1:5" x14ac:dyDescent="0.25">
      <c r="A78" s="46" t="s">
        <v>111</v>
      </c>
      <c r="B78" s="46" t="s">
        <v>187</v>
      </c>
      <c r="C78" s="68">
        <v>1183</v>
      </c>
      <c r="D78" s="69">
        <v>36405</v>
      </c>
      <c r="E78" s="47">
        <v>39863.08</v>
      </c>
    </row>
    <row r="79" spans="1:5" x14ac:dyDescent="0.25">
      <c r="A79" s="46" t="s">
        <v>115</v>
      </c>
      <c r="B79" s="46" t="s">
        <v>188</v>
      </c>
      <c r="C79" s="68">
        <v>1184</v>
      </c>
      <c r="D79" s="69">
        <v>38833</v>
      </c>
      <c r="E79" s="47">
        <v>40440.46</v>
      </c>
    </row>
    <row r="80" spans="1:5" x14ac:dyDescent="0.25">
      <c r="A80" s="46" t="s">
        <v>111</v>
      </c>
      <c r="B80" s="46" t="s">
        <v>189</v>
      </c>
      <c r="C80" s="68">
        <v>1122</v>
      </c>
      <c r="D80" s="69">
        <v>37137</v>
      </c>
      <c r="E80" s="47">
        <v>41181.370000000003</v>
      </c>
    </row>
    <row r="81" spans="1:5" x14ac:dyDescent="0.25">
      <c r="A81" s="46" t="s">
        <v>111</v>
      </c>
      <c r="B81" s="46" t="s">
        <v>190</v>
      </c>
      <c r="C81" s="68">
        <v>1181</v>
      </c>
      <c r="D81" s="69">
        <v>34086</v>
      </c>
      <c r="E81" s="47">
        <v>42420.9</v>
      </c>
    </row>
    <row r="82" spans="1:5" x14ac:dyDescent="0.25">
      <c r="A82" s="46" t="s">
        <v>115</v>
      </c>
      <c r="B82" s="46" t="s">
        <v>191</v>
      </c>
      <c r="C82" s="68">
        <v>1120</v>
      </c>
      <c r="D82" s="69">
        <v>35004</v>
      </c>
      <c r="E82" s="47">
        <v>42629.16</v>
      </c>
    </row>
    <row r="83" spans="1:5" x14ac:dyDescent="0.25">
      <c r="A83" s="46" t="s">
        <v>115</v>
      </c>
      <c r="B83" s="46" t="s">
        <v>192</v>
      </c>
      <c r="C83" s="68">
        <v>1121</v>
      </c>
      <c r="D83" s="69">
        <v>34348</v>
      </c>
      <c r="E83" s="47">
        <v>43332.7</v>
      </c>
    </row>
    <row r="84" spans="1:5" x14ac:dyDescent="0.25">
      <c r="A84" s="46" t="s">
        <v>115</v>
      </c>
      <c r="B84" s="46" t="s">
        <v>193</v>
      </c>
      <c r="C84" s="68">
        <v>1129</v>
      </c>
      <c r="D84" s="69">
        <v>33372</v>
      </c>
      <c r="E84" s="47">
        <v>44002.59</v>
      </c>
    </row>
    <row r="85" spans="1:5" x14ac:dyDescent="0.25">
      <c r="A85" s="46" t="s">
        <v>115</v>
      </c>
      <c r="B85" s="46" t="s">
        <v>194</v>
      </c>
      <c r="C85" s="68">
        <v>1005</v>
      </c>
      <c r="D85" s="69">
        <v>37083</v>
      </c>
      <c r="E85" s="47">
        <v>44620.58</v>
      </c>
    </row>
    <row r="86" spans="1:5" x14ac:dyDescent="0.25">
      <c r="A86" s="46" t="s">
        <v>106</v>
      </c>
      <c r="B86" s="46" t="s">
        <v>195</v>
      </c>
      <c r="C86" s="68">
        <v>1038</v>
      </c>
      <c r="D86" s="69">
        <v>30093</v>
      </c>
      <c r="E86" s="47">
        <v>44871.24</v>
      </c>
    </row>
    <row r="87" spans="1:5" x14ac:dyDescent="0.25">
      <c r="A87" s="46" t="s">
        <v>111</v>
      </c>
      <c r="B87" s="46" t="s">
        <v>196</v>
      </c>
      <c r="C87" s="68">
        <v>1134</v>
      </c>
      <c r="D87" s="69">
        <v>36555</v>
      </c>
      <c r="E87" s="47">
        <v>45096.04</v>
      </c>
    </row>
    <row r="88" spans="1:5" x14ac:dyDescent="0.25">
      <c r="A88" s="46" t="s">
        <v>110</v>
      </c>
      <c r="B88" s="46" t="s">
        <v>197</v>
      </c>
      <c r="C88" s="68">
        <v>1182</v>
      </c>
      <c r="D88" s="69">
        <v>31849</v>
      </c>
      <c r="E88" s="47">
        <v>45279.88</v>
      </c>
    </row>
    <row r="89" spans="1:5" x14ac:dyDescent="0.25">
      <c r="A89" s="46" t="s">
        <v>111</v>
      </c>
      <c r="B89" s="46" t="s">
        <v>198</v>
      </c>
      <c r="C89" s="68">
        <v>1136</v>
      </c>
      <c r="D89" s="69">
        <v>35854</v>
      </c>
      <c r="E89" s="47">
        <v>45384.39</v>
      </c>
    </row>
    <row r="90" spans="1:5" x14ac:dyDescent="0.25">
      <c r="A90" s="46" t="s">
        <v>115</v>
      </c>
      <c r="B90" s="46" t="s">
        <v>199</v>
      </c>
      <c r="C90" s="68">
        <v>1161</v>
      </c>
      <c r="D90" s="69">
        <v>37188</v>
      </c>
      <c r="E90" s="47">
        <v>45938.53</v>
      </c>
    </row>
    <row r="91" spans="1:5" x14ac:dyDescent="0.25">
      <c r="A91" s="46" t="s">
        <v>106</v>
      </c>
      <c r="B91" s="46" t="s">
        <v>200</v>
      </c>
      <c r="C91" s="68">
        <v>1163</v>
      </c>
      <c r="D91" s="69">
        <v>30913</v>
      </c>
      <c r="E91" s="47">
        <v>46494.39</v>
      </c>
    </row>
    <row r="92" spans="1:5" x14ac:dyDescent="0.25">
      <c r="A92" s="46" t="s">
        <v>106</v>
      </c>
      <c r="B92" s="46" t="s">
        <v>201</v>
      </c>
      <c r="C92" s="68">
        <v>1014</v>
      </c>
      <c r="D92" s="69">
        <v>35017</v>
      </c>
      <c r="E92" s="47">
        <v>47141.95</v>
      </c>
    </row>
    <row r="93" spans="1:5" x14ac:dyDescent="0.25">
      <c r="A93" s="46" t="s">
        <v>115</v>
      </c>
      <c r="B93" s="46" t="s">
        <v>202</v>
      </c>
      <c r="C93" s="68">
        <v>1091</v>
      </c>
      <c r="D93" s="69">
        <v>30424</v>
      </c>
      <c r="E93" s="47">
        <v>47318.61</v>
      </c>
    </row>
    <row r="94" spans="1:5" x14ac:dyDescent="0.25">
      <c r="A94" s="46" t="s">
        <v>115</v>
      </c>
      <c r="B94" s="46" t="s">
        <v>203</v>
      </c>
      <c r="C94" s="68">
        <v>1135</v>
      </c>
      <c r="D94" s="69">
        <v>33371</v>
      </c>
      <c r="E94" s="47">
        <v>47719.21</v>
      </c>
    </row>
    <row r="95" spans="1:5" x14ac:dyDescent="0.25">
      <c r="A95" s="46" t="s">
        <v>106</v>
      </c>
      <c r="B95" s="46" t="s">
        <v>204</v>
      </c>
      <c r="C95" s="68">
        <v>1162</v>
      </c>
      <c r="D95" s="69">
        <v>31871</v>
      </c>
      <c r="E95" s="47">
        <v>49554.79</v>
      </c>
    </row>
    <row r="96" spans="1:5" x14ac:dyDescent="0.25">
      <c r="A96" s="46" t="s">
        <v>115</v>
      </c>
      <c r="B96" s="46" t="s">
        <v>205</v>
      </c>
      <c r="C96" s="68">
        <v>1094</v>
      </c>
      <c r="D96" s="69">
        <v>35989</v>
      </c>
      <c r="E96" s="47">
        <v>49647.22</v>
      </c>
    </row>
    <row r="97" spans="1:5" x14ac:dyDescent="0.25">
      <c r="A97" s="46" t="s">
        <v>106</v>
      </c>
      <c r="B97" s="46" t="s">
        <v>206</v>
      </c>
      <c r="C97" s="68">
        <v>1043</v>
      </c>
      <c r="D97" s="69">
        <v>35642</v>
      </c>
      <c r="E97" s="47">
        <v>49946.41</v>
      </c>
    </row>
    <row r="98" spans="1:5" x14ac:dyDescent="0.25">
      <c r="A98" s="46" t="s">
        <v>106</v>
      </c>
      <c r="B98" s="46" t="s">
        <v>207</v>
      </c>
      <c r="C98" s="68">
        <v>1076</v>
      </c>
      <c r="D98" s="69">
        <v>34526</v>
      </c>
      <c r="E98" s="47">
        <v>51806.48</v>
      </c>
    </row>
    <row r="99" spans="1:5" x14ac:dyDescent="0.25">
      <c r="A99" s="46" t="s">
        <v>111</v>
      </c>
      <c r="B99" s="46" t="s">
        <v>208</v>
      </c>
      <c r="C99" s="68">
        <v>1092</v>
      </c>
      <c r="D99" s="69">
        <v>36884</v>
      </c>
      <c r="E99" s="47">
        <v>51949.24</v>
      </c>
    </row>
    <row r="100" spans="1:5" x14ac:dyDescent="0.25">
      <c r="A100" s="46" t="s">
        <v>106</v>
      </c>
      <c r="B100" s="46" t="s">
        <v>209</v>
      </c>
      <c r="C100" s="68">
        <v>1093</v>
      </c>
      <c r="D100" s="69">
        <v>31322</v>
      </c>
      <c r="E100" s="47">
        <v>53821.74</v>
      </c>
    </row>
    <row r="101" spans="1:5" x14ac:dyDescent="0.25">
      <c r="A101" s="46" t="s">
        <v>115</v>
      </c>
      <c r="B101" s="46" t="s">
        <v>210</v>
      </c>
      <c r="C101" s="68">
        <v>1143</v>
      </c>
      <c r="D101" s="69">
        <v>34688</v>
      </c>
      <c r="E101" s="47">
        <v>53922.16</v>
      </c>
    </row>
    <row r="102" spans="1:5" x14ac:dyDescent="0.25">
      <c r="A102" s="46" t="s">
        <v>111</v>
      </c>
      <c r="B102" s="46" t="s">
        <v>211</v>
      </c>
      <c r="C102" s="68">
        <v>1144</v>
      </c>
      <c r="D102" s="69">
        <v>36462</v>
      </c>
      <c r="E102" s="47">
        <v>55509.54</v>
      </c>
    </row>
    <row r="103" spans="1:5" x14ac:dyDescent="0.25">
      <c r="A103" s="46" t="s">
        <v>111</v>
      </c>
      <c r="B103" s="46" t="s">
        <v>212</v>
      </c>
      <c r="C103" s="68">
        <v>1075</v>
      </c>
      <c r="D103" s="69">
        <v>31193</v>
      </c>
      <c r="E103" s="47">
        <v>57017.25</v>
      </c>
    </row>
    <row r="104" spans="1:5" x14ac:dyDescent="0.25">
      <c r="A104" s="46" t="s">
        <v>110</v>
      </c>
      <c r="B104" s="46" t="s">
        <v>213</v>
      </c>
      <c r="C104" s="68">
        <v>1160</v>
      </c>
      <c r="D104" s="69">
        <v>34323</v>
      </c>
      <c r="E104" s="47">
        <v>61761.05</v>
      </c>
    </row>
    <row r="105" spans="1:5" x14ac:dyDescent="0.25">
      <c r="A105" s="46" t="s">
        <v>111</v>
      </c>
      <c r="B105" s="46" t="s">
        <v>214</v>
      </c>
      <c r="C105" s="68">
        <v>1077</v>
      </c>
      <c r="D105" s="69">
        <v>30790</v>
      </c>
      <c r="E105" s="47">
        <v>63392.24</v>
      </c>
    </row>
    <row r="106" spans="1:5" x14ac:dyDescent="0.25">
      <c r="A106" s="46" t="s">
        <v>111</v>
      </c>
      <c r="B106" s="46" t="s">
        <v>215</v>
      </c>
      <c r="C106" s="68">
        <v>1140</v>
      </c>
      <c r="D106" s="69">
        <v>38503</v>
      </c>
      <c r="E106" s="47">
        <v>65978.61</v>
      </c>
    </row>
    <row r="107" spans="1:5" x14ac:dyDescent="0.25">
      <c r="A107" s="46" t="s">
        <v>111</v>
      </c>
      <c r="B107" s="46" t="s">
        <v>216</v>
      </c>
      <c r="C107" s="68">
        <v>1141</v>
      </c>
      <c r="D107" s="69">
        <v>34860</v>
      </c>
      <c r="E107" s="47">
        <v>66739.72</v>
      </c>
    </row>
    <row r="108" spans="1:5" x14ac:dyDescent="0.25">
      <c r="A108" s="46" t="s">
        <v>111</v>
      </c>
      <c r="B108" s="46" t="s">
        <v>217</v>
      </c>
      <c r="C108" s="68">
        <v>1016</v>
      </c>
      <c r="D108" s="69">
        <v>31995</v>
      </c>
      <c r="E108" s="47">
        <v>68828.84</v>
      </c>
    </row>
    <row r="109" spans="1:5" x14ac:dyDescent="0.25">
      <c r="A109" s="46" t="s">
        <v>111</v>
      </c>
      <c r="B109" s="46" t="s">
        <v>218</v>
      </c>
      <c r="C109" s="68">
        <v>1131</v>
      </c>
      <c r="D109" s="69">
        <v>31839</v>
      </c>
      <c r="E109" s="47">
        <v>69758.320000000007</v>
      </c>
    </row>
    <row r="110" spans="1:5" x14ac:dyDescent="0.25">
      <c r="A110" s="46" t="s">
        <v>111</v>
      </c>
      <c r="B110" s="46" t="s">
        <v>219</v>
      </c>
      <c r="C110" s="68">
        <v>1145</v>
      </c>
      <c r="D110" s="69">
        <v>30443</v>
      </c>
      <c r="E110" s="47">
        <v>70446.98</v>
      </c>
    </row>
    <row r="111" spans="1:5" x14ac:dyDescent="0.25">
      <c r="A111" s="46" t="s">
        <v>111</v>
      </c>
      <c r="B111" s="46" t="s">
        <v>220</v>
      </c>
      <c r="C111" s="68">
        <v>1133</v>
      </c>
      <c r="D111" s="69">
        <v>35654</v>
      </c>
      <c r="E111" s="47">
        <v>71956.62</v>
      </c>
    </row>
    <row r="112" spans="1:5" x14ac:dyDescent="0.25">
      <c r="A112" s="46" t="s">
        <v>106</v>
      </c>
      <c r="B112" s="46" t="s">
        <v>221</v>
      </c>
      <c r="C112" s="68">
        <v>1044</v>
      </c>
      <c r="D112" s="69">
        <v>35487</v>
      </c>
      <c r="E112" s="47">
        <v>72218.77</v>
      </c>
    </row>
    <row r="113" spans="1:5" x14ac:dyDescent="0.25">
      <c r="A113" s="46" t="s">
        <v>106</v>
      </c>
      <c r="B113" s="46" t="s">
        <v>222</v>
      </c>
      <c r="C113" s="68">
        <v>1045</v>
      </c>
      <c r="D113" s="69">
        <v>30089</v>
      </c>
      <c r="E113" s="47">
        <v>72853.33</v>
      </c>
    </row>
    <row r="114" spans="1:5" x14ac:dyDescent="0.25">
      <c r="A114" s="46" t="s">
        <v>108</v>
      </c>
      <c r="B114" s="46" t="s">
        <v>223</v>
      </c>
      <c r="C114" s="68">
        <v>1089</v>
      </c>
      <c r="D114" s="69">
        <v>31204</v>
      </c>
      <c r="E114" s="47">
        <v>75344.289999999994</v>
      </c>
    </row>
    <row r="115" spans="1:5" x14ac:dyDescent="0.25">
      <c r="A115" s="46" t="s">
        <v>111</v>
      </c>
      <c r="B115" s="46" t="s">
        <v>224</v>
      </c>
      <c r="C115" s="68">
        <v>1132</v>
      </c>
      <c r="D115" s="69">
        <v>38198</v>
      </c>
      <c r="E115" s="47">
        <v>76190.98</v>
      </c>
    </row>
    <row r="116" spans="1:5" x14ac:dyDescent="0.25">
      <c r="A116" s="46" t="s">
        <v>106</v>
      </c>
      <c r="B116" s="46" t="s">
        <v>225</v>
      </c>
      <c r="C116" s="68">
        <v>1015</v>
      </c>
      <c r="D116" s="69">
        <v>35511</v>
      </c>
      <c r="E116" s="47">
        <v>78809.16</v>
      </c>
    </row>
    <row r="117" spans="1:5" x14ac:dyDescent="0.25">
      <c r="A117" s="46" t="s">
        <v>111</v>
      </c>
      <c r="B117" s="46" t="s">
        <v>226</v>
      </c>
      <c r="C117" s="68">
        <v>1128</v>
      </c>
      <c r="D117" s="69">
        <v>39102</v>
      </c>
      <c r="E117" s="47">
        <v>80320.160000000003</v>
      </c>
    </row>
    <row r="118" spans="1:5" x14ac:dyDescent="0.25">
      <c r="A118" s="46" t="s">
        <v>111</v>
      </c>
      <c r="B118" s="46" t="s">
        <v>227</v>
      </c>
      <c r="C118" s="68">
        <v>1142</v>
      </c>
      <c r="D118" s="69">
        <v>36361</v>
      </c>
      <c r="E118" s="47">
        <v>80936.72</v>
      </c>
    </row>
    <row r="119" spans="1:5" x14ac:dyDescent="0.25">
      <c r="A119" s="46" t="s">
        <v>111</v>
      </c>
      <c r="B119" s="46" t="s">
        <v>228</v>
      </c>
      <c r="C119" s="68">
        <v>1130</v>
      </c>
      <c r="D119" s="69">
        <v>37860</v>
      </c>
      <c r="E119" s="47">
        <v>80974</v>
      </c>
    </row>
    <row r="120" spans="1:5" x14ac:dyDescent="0.25">
      <c r="A120" s="46" t="s">
        <v>106</v>
      </c>
      <c r="B120" s="46" t="s">
        <v>229</v>
      </c>
      <c r="C120" s="68">
        <v>1048</v>
      </c>
      <c r="D120" s="69">
        <v>32429</v>
      </c>
      <c r="E120" s="47">
        <v>81620.149999999994</v>
      </c>
    </row>
    <row r="121" spans="1:5" x14ac:dyDescent="0.25">
      <c r="A121" s="46" t="s">
        <v>106</v>
      </c>
      <c r="B121" s="46" t="s">
        <v>230</v>
      </c>
      <c r="C121" s="68">
        <v>1066</v>
      </c>
      <c r="D121" s="69">
        <v>33343</v>
      </c>
      <c r="E121" s="47">
        <v>81714.13</v>
      </c>
    </row>
    <row r="122" spans="1:5" x14ac:dyDescent="0.25">
      <c r="A122" s="46" t="s">
        <v>106</v>
      </c>
      <c r="B122" s="46" t="s">
        <v>231</v>
      </c>
      <c r="C122" s="68">
        <v>1067</v>
      </c>
      <c r="D122" s="69">
        <v>32289</v>
      </c>
      <c r="E122" s="47">
        <v>82254.960000000006</v>
      </c>
    </row>
    <row r="123" spans="1:5" x14ac:dyDescent="0.25">
      <c r="A123" s="46" t="s">
        <v>111</v>
      </c>
      <c r="B123" s="46" t="s">
        <v>232</v>
      </c>
      <c r="C123" s="68">
        <v>1068</v>
      </c>
      <c r="D123" s="69">
        <v>37454</v>
      </c>
      <c r="E123" s="47">
        <v>82290.06</v>
      </c>
    </row>
    <row r="124" spans="1:5" x14ac:dyDescent="0.25">
      <c r="A124" s="46" t="s">
        <v>110</v>
      </c>
      <c r="B124" s="46" t="s">
        <v>233</v>
      </c>
      <c r="C124" s="68">
        <v>1110</v>
      </c>
      <c r="D124" s="69">
        <v>31498</v>
      </c>
      <c r="E124" s="47">
        <v>84138.2</v>
      </c>
    </row>
    <row r="125" spans="1:5" x14ac:dyDescent="0.25">
      <c r="A125" s="46" t="s">
        <v>111</v>
      </c>
      <c r="B125" s="46" t="s">
        <v>234</v>
      </c>
      <c r="C125" s="68">
        <v>1090</v>
      </c>
      <c r="D125" s="69">
        <v>31632</v>
      </c>
      <c r="E125" s="47">
        <v>87593.43</v>
      </c>
    </row>
    <row r="126" spans="1:5" x14ac:dyDescent="0.25">
      <c r="A126" s="46" t="s">
        <v>111</v>
      </c>
      <c r="B126" s="46" t="s">
        <v>235</v>
      </c>
      <c r="C126" s="68">
        <v>1111</v>
      </c>
      <c r="D126" s="69">
        <v>39178</v>
      </c>
      <c r="E126" s="47">
        <v>88800.25</v>
      </c>
    </row>
    <row r="127" spans="1:5" x14ac:dyDescent="0.25">
      <c r="A127" s="46" t="s">
        <v>111</v>
      </c>
      <c r="B127" s="46" t="s">
        <v>236</v>
      </c>
      <c r="C127" s="68">
        <v>1112</v>
      </c>
      <c r="D127" s="69">
        <v>36711</v>
      </c>
      <c r="E127" s="47">
        <v>89084.17</v>
      </c>
    </row>
    <row r="128" spans="1:5" x14ac:dyDescent="0.25">
      <c r="A128" s="46" t="s">
        <v>106</v>
      </c>
      <c r="B128" s="46" t="s">
        <v>237</v>
      </c>
      <c r="C128" s="68">
        <v>1069</v>
      </c>
      <c r="D128" s="69">
        <v>31888</v>
      </c>
      <c r="E128" s="47">
        <v>90454.3</v>
      </c>
    </row>
    <row r="129" spans="1:5" x14ac:dyDescent="0.25">
      <c r="A129" s="46" t="s">
        <v>111</v>
      </c>
      <c r="B129" s="46" t="s">
        <v>238</v>
      </c>
      <c r="C129" s="68">
        <v>1109</v>
      </c>
      <c r="D129" s="69">
        <v>33343</v>
      </c>
      <c r="E129" s="47">
        <v>90886.05</v>
      </c>
    </row>
    <row r="130" spans="1:5" x14ac:dyDescent="0.25">
      <c r="A130" s="46" t="s">
        <v>111</v>
      </c>
      <c r="B130" s="46" t="s">
        <v>239</v>
      </c>
      <c r="C130" s="68">
        <v>1071</v>
      </c>
      <c r="D130" s="69">
        <v>33269</v>
      </c>
      <c r="E130" s="47">
        <v>91793.96</v>
      </c>
    </row>
    <row r="131" spans="1:5" x14ac:dyDescent="0.25">
      <c r="A131" s="46" t="s">
        <v>111</v>
      </c>
      <c r="B131" s="46" t="s">
        <v>240</v>
      </c>
      <c r="C131" s="68">
        <v>1116</v>
      </c>
      <c r="D131" s="69">
        <v>36765</v>
      </c>
      <c r="E131" s="47">
        <v>92779.73</v>
      </c>
    </row>
    <row r="132" spans="1:5" x14ac:dyDescent="0.25">
      <c r="A132" s="46" t="s">
        <v>106</v>
      </c>
      <c r="B132" s="46" t="s">
        <v>241</v>
      </c>
      <c r="C132" s="68">
        <v>1108</v>
      </c>
      <c r="D132" s="69">
        <v>30412</v>
      </c>
      <c r="E132" s="47">
        <v>95398.22</v>
      </c>
    </row>
    <row r="133" spans="1:5" x14ac:dyDescent="0.25">
      <c r="A133" s="46" t="s">
        <v>111</v>
      </c>
      <c r="B133" s="46" t="s">
        <v>242</v>
      </c>
      <c r="C133" s="68">
        <v>1118</v>
      </c>
      <c r="D133" s="69">
        <v>30963</v>
      </c>
      <c r="E133" s="47">
        <v>96281.99</v>
      </c>
    </row>
    <row r="134" spans="1:5" x14ac:dyDescent="0.25">
      <c r="A134" s="46" t="s">
        <v>111</v>
      </c>
      <c r="B134" s="46" t="s">
        <v>243</v>
      </c>
      <c r="C134" s="68">
        <v>1070</v>
      </c>
      <c r="D134" s="69">
        <v>32816</v>
      </c>
      <c r="E134" s="47">
        <v>97060.46</v>
      </c>
    </row>
    <row r="135" spans="1:5" x14ac:dyDescent="0.25">
      <c r="A135" s="46" t="s">
        <v>106</v>
      </c>
      <c r="B135" s="46" t="s">
        <v>244</v>
      </c>
      <c r="C135" s="68">
        <v>1087</v>
      </c>
      <c r="D135" s="69">
        <v>34612</v>
      </c>
      <c r="E135" s="47">
        <v>97496.91</v>
      </c>
    </row>
    <row r="136" spans="1:5" x14ac:dyDescent="0.25">
      <c r="A136" s="46" t="s">
        <v>106</v>
      </c>
      <c r="B136" s="46" t="s">
        <v>245</v>
      </c>
      <c r="C136" s="68">
        <v>1137</v>
      </c>
      <c r="D136" s="69">
        <v>32701</v>
      </c>
      <c r="E136" s="47">
        <v>98730.34</v>
      </c>
    </row>
    <row r="137" spans="1:5" x14ac:dyDescent="0.25">
      <c r="A137" s="46" t="s">
        <v>110</v>
      </c>
      <c r="B137" s="46" t="s">
        <v>246</v>
      </c>
      <c r="C137" s="68">
        <v>1117</v>
      </c>
      <c r="D137" s="69">
        <v>33920</v>
      </c>
      <c r="E137" s="47">
        <v>115202.41</v>
      </c>
    </row>
    <row r="138" spans="1:5" x14ac:dyDescent="0.25">
      <c r="A138" s="46" t="s">
        <v>110</v>
      </c>
      <c r="B138" s="46" t="s">
        <v>247</v>
      </c>
      <c r="C138" s="68">
        <v>1139</v>
      </c>
      <c r="D138" s="69">
        <v>32228</v>
      </c>
      <c r="E138" s="47">
        <v>140668.93</v>
      </c>
    </row>
    <row r="139" spans="1:5" x14ac:dyDescent="0.25">
      <c r="A139" s="46" t="s">
        <v>110</v>
      </c>
      <c r="B139" s="46" t="s">
        <v>248</v>
      </c>
      <c r="C139" s="68">
        <v>1097</v>
      </c>
      <c r="D139" s="69">
        <v>34333</v>
      </c>
      <c r="E139" s="47">
        <v>156883.53</v>
      </c>
    </row>
    <row r="140" spans="1:5" x14ac:dyDescent="0.25">
      <c r="A140" s="46" t="s">
        <v>110</v>
      </c>
      <c r="B140" s="46" t="s">
        <v>249</v>
      </c>
      <c r="C140" s="68">
        <v>1006</v>
      </c>
      <c r="D140" s="69">
        <v>38367</v>
      </c>
      <c r="E140" s="47">
        <v>160969.44</v>
      </c>
    </row>
    <row r="141" spans="1:5" x14ac:dyDescent="0.25">
      <c r="A141" s="46" t="s">
        <v>108</v>
      </c>
      <c r="B141" s="46" t="s">
        <v>250</v>
      </c>
      <c r="C141" s="68">
        <v>1060</v>
      </c>
      <c r="D141" s="69">
        <v>37871</v>
      </c>
      <c r="E141" s="47">
        <v>167597.26999999999</v>
      </c>
    </row>
    <row r="142" spans="1:5" x14ac:dyDescent="0.25">
      <c r="A142" s="46" t="s">
        <v>108</v>
      </c>
      <c r="B142" s="46" t="s">
        <v>251</v>
      </c>
      <c r="C142" s="68">
        <v>1061</v>
      </c>
      <c r="D142" s="69">
        <v>35160</v>
      </c>
      <c r="E142" s="47">
        <v>184073.60000000001</v>
      </c>
    </row>
    <row r="143" spans="1:5" x14ac:dyDescent="0.25">
      <c r="A143" s="46" t="s">
        <v>110</v>
      </c>
      <c r="B143" s="46" t="s">
        <v>252</v>
      </c>
      <c r="C143" s="68">
        <v>1100</v>
      </c>
      <c r="D143" s="69">
        <v>37142</v>
      </c>
      <c r="E143" s="47">
        <v>191849.52</v>
      </c>
    </row>
    <row r="144" spans="1:5" x14ac:dyDescent="0.25">
      <c r="A144" s="46" t="s">
        <v>110</v>
      </c>
      <c r="B144" s="46" t="s">
        <v>253</v>
      </c>
      <c r="C144" s="68">
        <v>1101</v>
      </c>
      <c r="D144" s="69">
        <v>35863</v>
      </c>
      <c r="E144" s="47">
        <v>197391.93</v>
      </c>
    </row>
    <row r="145" spans="1:5" x14ac:dyDescent="0.25">
      <c r="A145" s="46" t="s">
        <v>110</v>
      </c>
      <c r="B145" s="46" t="s">
        <v>254</v>
      </c>
      <c r="C145" s="68">
        <v>1107</v>
      </c>
      <c r="D145" s="69">
        <v>33178</v>
      </c>
      <c r="E145" s="47">
        <v>259798.24</v>
      </c>
    </row>
    <row r="146" spans="1:5" x14ac:dyDescent="0.25">
      <c r="A146" s="46" t="s">
        <v>110</v>
      </c>
      <c r="B146" s="46" t="s">
        <v>255</v>
      </c>
      <c r="C146" s="68">
        <v>1072</v>
      </c>
      <c r="D146" s="69">
        <v>29273</v>
      </c>
      <c r="E146" s="47">
        <v>266870.95</v>
      </c>
    </row>
    <row r="147" spans="1:5" x14ac:dyDescent="0.25">
      <c r="A147" s="46" t="s">
        <v>110</v>
      </c>
      <c r="B147" s="46" t="s">
        <v>256</v>
      </c>
      <c r="C147" s="68">
        <v>1138</v>
      </c>
      <c r="D147" s="69">
        <v>32249</v>
      </c>
      <c r="E147" s="47">
        <v>275462.99</v>
      </c>
    </row>
    <row r="148" spans="1:5" x14ac:dyDescent="0.25">
      <c r="A148" s="46" t="s">
        <v>110</v>
      </c>
      <c r="B148" s="46" t="s">
        <v>257</v>
      </c>
      <c r="C148" s="68">
        <v>1074</v>
      </c>
      <c r="D148" s="69">
        <v>35096</v>
      </c>
      <c r="E148" s="47">
        <v>299383.09999999998</v>
      </c>
    </row>
    <row r="149" spans="1:5" x14ac:dyDescent="0.25">
      <c r="A149" s="46" t="s">
        <v>108</v>
      </c>
      <c r="B149" s="46" t="s">
        <v>258</v>
      </c>
      <c r="C149" s="68">
        <v>1086</v>
      </c>
      <c r="D149" s="69">
        <v>33503</v>
      </c>
      <c r="E149" s="47">
        <v>308334.43</v>
      </c>
    </row>
    <row r="150" spans="1:5" x14ac:dyDescent="0.25">
      <c r="A150" s="46" t="s">
        <v>110</v>
      </c>
      <c r="B150" s="46" t="s">
        <v>259</v>
      </c>
      <c r="C150" s="68">
        <v>1106</v>
      </c>
      <c r="D150" s="69">
        <v>29775</v>
      </c>
      <c r="E150" s="47">
        <v>347067.63</v>
      </c>
    </row>
    <row r="151" spans="1:5" x14ac:dyDescent="0.25">
      <c r="A151" s="46" t="s">
        <v>110</v>
      </c>
      <c r="B151" s="46" t="s">
        <v>260</v>
      </c>
      <c r="C151" s="68">
        <v>1088</v>
      </c>
      <c r="D151" s="69">
        <v>33676</v>
      </c>
      <c r="E151" s="47">
        <v>350795.36</v>
      </c>
    </row>
    <row r="152" spans="1:5" x14ac:dyDescent="0.25">
      <c r="A152" s="46" t="s">
        <v>110</v>
      </c>
      <c r="B152" s="46" t="s">
        <v>261</v>
      </c>
      <c r="C152" s="68">
        <v>1073</v>
      </c>
      <c r="D152" s="69">
        <v>29348</v>
      </c>
      <c r="E152" s="47">
        <v>358789.31</v>
      </c>
    </row>
    <row r="153" spans="1:5" x14ac:dyDescent="0.25">
      <c r="A153" s="46" t="s">
        <v>108</v>
      </c>
      <c r="B153" s="46" t="s">
        <v>262</v>
      </c>
      <c r="C153" s="68">
        <v>1102</v>
      </c>
      <c r="D153" s="69">
        <v>38603</v>
      </c>
      <c r="E153" s="47">
        <v>362106.59</v>
      </c>
    </row>
    <row r="154" spans="1:5" x14ac:dyDescent="0.25">
      <c r="A154" s="46" t="s">
        <v>108</v>
      </c>
      <c r="B154" s="46" t="s">
        <v>263</v>
      </c>
      <c r="C154" s="68">
        <v>1058</v>
      </c>
      <c r="D154" s="69">
        <v>35840</v>
      </c>
      <c r="E154" s="47">
        <v>363731.43</v>
      </c>
    </row>
    <row r="155" spans="1:5" x14ac:dyDescent="0.25">
      <c r="A155" s="46" t="s">
        <v>108</v>
      </c>
      <c r="B155" s="46" t="s">
        <v>264</v>
      </c>
      <c r="C155" s="68">
        <v>1059</v>
      </c>
      <c r="D155" s="69">
        <v>32968</v>
      </c>
      <c r="E155" s="47">
        <v>365584.99</v>
      </c>
    </row>
    <row r="156" spans="1:5" x14ac:dyDescent="0.25">
      <c r="A156" s="46" t="s">
        <v>108</v>
      </c>
      <c r="B156" s="46" t="s">
        <v>265</v>
      </c>
      <c r="C156" s="68">
        <v>1098</v>
      </c>
      <c r="D156" s="69">
        <v>35213</v>
      </c>
      <c r="E156" s="47">
        <v>417744.24</v>
      </c>
    </row>
    <row r="157" spans="1:5" x14ac:dyDescent="0.25">
      <c r="A157" s="46" t="s">
        <v>108</v>
      </c>
      <c r="B157" s="46" t="s">
        <v>266</v>
      </c>
      <c r="C157" s="68">
        <v>1064</v>
      </c>
      <c r="D157" s="69">
        <v>31483</v>
      </c>
      <c r="E157" s="47">
        <v>419417.27</v>
      </c>
    </row>
    <row r="158" spans="1:5" x14ac:dyDescent="0.25">
      <c r="A158" s="46" t="s">
        <v>110</v>
      </c>
      <c r="B158" s="46" t="s">
        <v>267</v>
      </c>
      <c r="C158" s="68">
        <v>1065</v>
      </c>
      <c r="D158" s="69">
        <v>32081</v>
      </c>
      <c r="E158" s="47">
        <v>426967.23</v>
      </c>
    </row>
    <row r="159" spans="1:5" x14ac:dyDescent="0.25">
      <c r="A159" s="46" t="s">
        <v>110</v>
      </c>
      <c r="B159" s="46" t="s">
        <v>268</v>
      </c>
      <c r="C159" s="68">
        <v>1078</v>
      </c>
      <c r="D159" s="69">
        <v>30411</v>
      </c>
      <c r="E159" s="47">
        <v>427658.59</v>
      </c>
    </row>
    <row r="160" spans="1:5" x14ac:dyDescent="0.25">
      <c r="A160" s="46" t="s">
        <v>110</v>
      </c>
      <c r="B160" s="46" t="s">
        <v>269</v>
      </c>
      <c r="C160" s="68">
        <v>1079</v>
      </c>
      <c r="D160" s="69">
        <v>30112</v>
      </c>
      <c r="E160" s="47">
        <v>445971.7</v>
      </c>
    </row>
    <row r="161" spans="1:5" x14ac:dyDescent="0.25">
      <c r="A161" s="46" t="s">
        <v>110</v>
      </c>
      <c r="B161" s="46" t="s">
        <v>270</v>
      </c>
      <c r="C161" s="68">
        <v>1054</v>
      </c>
      <c r="D161" s="69">
        <v>36937</v>
      </c>
      <c r="E161" s="47">
        <v>448821.88</v>
      </c>
    </row>
    <row r="162" spans="1:5" x14ac:dyDescent="0.25">
      <c r="A162" s="46" t="s">
        <v>108</v>
      </c>
      <c r="B162" s="46" t="s">
        <v>271</v>
      </c>
      <c r="C162" s="68">
        <v>1055</v>
      </c>
      <c r="D162" s="69">
        <v>36824</v>
      </c>
      <c r="E162" s="47">
        <v>460192.38</v>
      </c>
    </row>
    <row r="163" spans="1:5" x14ac:dyDescent="0.25">
      <c r="A163" s="46" t="s">
        <v>110</v>
      </c>
      <c r="B163" s="46" t="s">
        <v>272</v>
      </c>
      <c r="C163" s="68">
        <v>1056</v>
      </c>
      <c r="D163" s="69">
        <v>30155</v>
      </c>
      <c r="E163" s="47">
        <v>485345.4</v>
      </c>
    </row>
    <row r="164" spans="1:5" x14ac:dyDescent="0.25">
      <c r="A164" s="46" t="s">
        <v>110</v>
      </c>
      <c r="B164" s="46" t="s">
        <v>273</v>
      </c>
      <c r="C164" s="68">
        <v>1057</v>
      </c>
      <c r="D164" s="69">
        <v>31054</v>
      </c>
      <c r="E164" s="47">
        <v>486492.53</v>
      </c>
    </row>
    <row r="165" spans="1:5" x14ac:dyDescent="0.25">
      <c r="A165" s="46" t="s">
        <v>110</v>
      </c>
      <c r="B165" s="46" t="s">
        <v>274</v>
      </c>
      <c r="C165" s="68">
        <v>1099</v>
      </c>
      <c r="D165" s="69">
        <v>36797</v>
      </c>
      <c r="E165" s="47">
        <v>493747.25</v>
      </c>
    </row>
    <row r="166" spans="1:5" x14ac:dyDescent="0.25">
      <c r="A166" s="46" t="s">
        <v>108</v>
      </c>
      <c r="B166" s="46" t="s">
        <v>275</v>
      </c>
      <c r="C166" s="68">
        <v>1103</v>
      </c>
      <c r="D166" s="69">
        <v>35551</v>
      </c>
      <c r="E166" s="47">
        <v>621465.76</v>
      </c>
    </row>
    <row r="167" spans="1:5" x14ac:dyDescent="0.25">
      <c r="A167" s="46" t="s">
        <v>108</v>
      </c>
      <c r="B167" s="46" t="s">
        <v>276</v>
      </c>
      <c r="C167" s="68">
        <v>1104</v>
      </c>
      <c r="D167" s="69">
        <v>29459</v>
      </c>
      <c r="E167" s="47">
        <v>626535.80000000005</v>
      </c>
    </row>
    <row r="168" spans="1:5" x14ac:dyDescent="0.25">
      <c r="A168" s="46" t="s">
        <v>108</v>
      </c>
      <c r="B168" s="46" t="s">
        <v>277</v>
      </c>
      <c r="C168" s="68">
        <v>1062</v>
      </c>
      <c r="D168" s="69">
        <v>31366</v>
      </c>
      <c r="E168" s="47">
        <v>657421.04</v>
      </c>
    </row>
    <row r="169" spans="1:5" x14ac:dyDescent="0.25">
      <c r="A169" s="46" t="s">
        <v>108</v>
      </c>
      <c r="B169" s="46" t="s">
        <v>278</v>
      </c>
      <c r="C169" s="68">
        <v>1063</v>
      </c>
      <c r="D169" s="69">
        <v>35722</v>
      </c>
      <c r="E169" s="47">
        <v>760660.43</v>
      </c>
    </row>
    <row r="170" spans="1:5" x14ac:dyDescent="0.25">
      <c r="A170" s="46" t="s">
        <v>108</v>
      </c>
      <c r="B170" s="46" t="s">
        <v>279</v>
      </c>
      <c r="C170" s="68">
        <v>1105</v>
      </c>
      <c r="D170" s="69">
        <v>30695</v>
      </c>
      <c r="E170" s="47">
        <v>877482.89</v>
      </c>
    </row>
    <row r="171" spans="1:5" x14ac:dyDescent="0.25">
      <c r="A171" s="46" t="s">
        <v>108</v>
      </c>
      <c r="B171" s="46" t="s">
        <v>280</v>
      </c>
      <c r="C171" s="68">
        <v>1051</v>
      </c>
      <c r="D171" s="69">
        <v>37327</v>
      </c>
      <c r="E171" s="47">
        <v>970763.06</v>
      </c>
    </row>
    <row r="172" spans="1:5" x14ac:dyDescent="0.25">
      <c r="A172" s="46" t="s">
        <v>108</v>
      </c>
      <c r="B172" s="46" t="s">
        <v>281</v>
      </c>
      <c r="C172" s="68">
        <v>1052</v>
      </c>
      <c r="D172" s="69">
        <v>38472</v>
      </c>
      <c r="E172" s="47">
        <v>998182.55</v>
      </c>
    </row>
  </sheetData>
  <mergeCells count="1">
    <mergeCell ref="I1:J1"/>
  </mergeCells>
  <pageMargins left="0.75" right="0.75" top="1" bottom="1" header="0.5" footer="0.5"/>
  <pageSetup paperSize="9" orientation="portrait" r:id="rId1"/>
  <headerFooter alignWithMargins="0">
    <oddHeader>&amp;RSimple Studies
www.simplestudies.com</oddHeader>
    <oddFooter>&amp;RCopyright © Simple Studies 2004-2007.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Reminders</vt:lpstr>
      <vt:lpstr>Formulas</vt:lpstr>
      <vt:lpstr>Tables - Expenses Time</vt:lpstr>
      <vt:lpstr>Tables - Fixed Assets</vt:lpstr>
      <vt:lpstr>Subtotals - Fixed Assets</vt:lpstr>
      <vt:lpstr>SUMPRODUCT</vt:lpstr>
      <vt:lpstr>SUMPRODUCT and SUMIFS</vt:lpstr>
      <vt:lpstr>VLOOKUP BASICS</vt:lpstr>
      <vt:lpstr>VLOOKUP - Fixed Assets</vt:lpstr>
      <vt:lpstr>VLOOKUP - RATES</vt:lpstr>
      <vt:lpstr>VLOOKUP &amp; MATCH</vt:lpstr>
      <vt:lpstr>VLOOKUP Example</vt:lpstr>
      <vt:lpstr>'VLOOKUP &amp; MATCH'!Print_Area</vt:lpstr>
    </vt:vector>
  </TitlesOfParts>
  <Company>University of Washington Bothell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O'Neill</dc:creator>
  <cp:lastModifiedBy>Kim O'Neill</cp:lastModifiedBy>
  <dcterms:created xsi:type="dcterms:W3CDTF">2014-02-19T08:27:40Z</dcterms:created>
  <dcterms:modified xsi:type="dcterms:W3CDTF">2016-02-05T01:03:31Z</dcterms:modified>
</cp:coreProperties>
</file>